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J:\Dir Comptabilité\Approvisionnements\02_Processus d'approvisionnement (projets)\Appel d'offres\DDP-24-1585 Gestion des matières recyclables\02_Supports de DDP\Addenda\"/>
    </mc:Choice>
  </mc:AlternateContent>
  <xr:revisionPtr revIDLastSave="0" documentId="13_ncr:1_{C6AAABA1-5E26-4191-9006-CA813EC79CAC}" xr6:coauthVersionLast="47" xr6:coauthVersionMax="47" xr10:uidLastSave="{00000000-0000-0000-0000-000000000000}"/>
  <bookViews>
    <workbookView xWindow="-110" yWindow="-110" windowWidth="22780" windowHeight="14660" xr2:uid="{D93C2388-6EB8-4749-B18E-E00655451E46}"/>
  </bookViews>
  <sheets>
    <sheet name="Part A &amp; B - Taux"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 l="1"/>
  <c r="J15" i="1" l="1"/>
  <c r="J19" i="1"/>
  <c r="F44" i="1"/>
  <c r="F43" i="1"/>
  <c r="F42" i="1"/>
  <c r="F41" i="1"/>
  <c r="F40" i="1"/>
  <c r="F39" i="1"/>
  <c r="J26" i="1"/>
  <c r="J27" i="1"/>
  <c r="J28" i="1"/>
  <c r="J29" i="1"/>
  <c r="J30" i="1"/>
  <c r="J31" i="1"/>
  <c r="J32" i="1"/>
  <c r="J33" i="1"/>
  <c r="J34" i="1"/>
  <c r="J25" i="1"/>
  <c r="J17" i="1"/>
  <c r="J14" i="1"/>
  <c r="J18" i="1"/>
  <c r="J13" i="1"/>
  <c r="J12" i="1"/>
  <c r="F45" i="1" l="1"/>
  <c r="J20" i="1"/>
  <c r="D49" i="1" s="1"/>
  <c r="J35" i="1"/>
  <c r="E49" i="1" l="1"/>
  <c r="E51" i="1" s="1"/>
  <c r="D51" i="1"/>
  <c r="D50" i="1"/>
  <c r="F49" i="1" l="1"/>
  <c r="E50" i="1"/>
  <c r="F50" i="1" s="1"/>
  <c r="F51" i="1"/>
  <c r="F52" i="1" l="1"/>
</calcChain>
</file>

<file path=xl/sharedStrings.xml><?xml version="1.0" encoding="utf-8"?>
<sst xmlns="http://schemas.openxmlformats.org/spreadsheetml/2006/main" count="135" uniqueCount="71">
  <si>
    <t>Levées programmées en période estivale (1er mai au 31 octobre = 184 jours)</t>
  </si>
  <si>
    <t>Art.</t>
  </si>
  <si>
    <t>Équipements concernés</t>
  </si>
  <si>
    <t>Volume des équipements</t>
  </si>
  <si>
    <t>30 V3</t>
  </si>
  <si>
    <t>Roll off</t>
  </si>
  <si>
    <t xml:space="preserve">Conteneurs </t>
  </si>
  <si>
    <t>8 V3</t>
  </si>
  <si>
    <t>Inclus</t>
  </si>
  <si>
    <t>Conteneurs</t>
  </si>
  <si>
    <t>4 V3</t>
  </si>
  <si>
    <t>Front load</t>
  </si>
  <si>
    <t>2 V3</t>
  </si>
  <si>
    <t>Type d'équipements</t>
  </si>
  <si>
    <t>Levées programmées en période hivernale (1er novembre au 30 avril = 181 jours)</t>
  </si>
  <si>
    <t xml:space="preserve">Compacteurs </t>
  </si>
  <si>
    <t>Services sur demande</t>
  </si>
  <si>
    <t>Location et levées des conteneurs sur demande</t>
  </si>
  <si>
    <t>40 V3</t>
  </si>
  <si>
    <t>Non</t>
  </si>
  <si>
    <t>20 V3</t>
  </si>
  <si>
    <t>Oui</t>
  </si>
  <si>
    <t>6 V3</t>
  </si>
  <si>
    <t>Frais de disposition
(par tonne)</t>
  </si>
  <si>
    <t>Partie A - Taux - Services récurrents</t>
  </si>
  <si>
    <t>Services récurrents</t>
  </si>
  <si>
    <t>Total</t>
  </si>
  <si>
    <r>
      <t xml:space="preserve">Nombre total de levées estimé (par année) </t>
    </r>
    <r>
      <rPr>
        <b/>
        <vertAlign val="superscript"/>
        <sz val="10"/>
        <rFont val="Calibri"/>
        <family val="2"/>
        <scheme val="minor"/>
      </rPr>
      <t>1</t>
    </r>
  </si>
  <si>
    <r>
      <t xml:space="preserve">Prix unitaire par levée </t>
    </r>
    <r>
      <rPr>
        <b/>
        <vertAlign val="superscript"/>
        <sz val="10"/>
        <rFont val="Calibri"/>
        <family val="2"/>
        <scheme val="minor"/>
      </rPr>
      <t>3</t>
    </r>
  </si>
  <si>
    <r>
      <t>Compacteurs</t>
    </r>
    <r>
      <rPr>
        <sz val="8"/>
        <color rgb="FF000000"/>
        <rFont val="Calibri"/>
        <family val="2"/>
        <scheme val="minor"/>
      </rPr>
      <t>  </t>
    </r>
    <r>
      <rPr>
        <sz val="10"/>
        <rFont val="Calibri"/>
        <family val="2"/>
        <scheme val="minor"/>
      </rPr>
      <t xml:space="preserve"> </t>
    </r>
  </si>
  <si>
    <t>Coût total estimé du contrat</t>
  </si>
  <si>
    <t>N/A</t>
  </si>
  <si>
    <t>Coût mensuel de location</t>
  </si>
  <si>
    <t>Nom du Proposant:</t>
  </si>
  <si>
    <t>Partie B - Taux - Services sur demande</t>
  </si>
  <si>
    <t xml:space="preserve">La synthèse des coûts n'est qu'une estimation par la Société pour les fins de l'évaluation de la Proposition pour le critère du Prix.  Les prix indiqués représentent nullement un engagement de la part de la Société à donner des services pour cette valeur.  </t>
  </si>
  <si>
    <t xml:space="preserve">Le prix unitaire de levée doit inclure tous les frais nécessaires à la réalisation des services, ainsi que la mise à disposition des équipements. Les prix unitaires sont fermes pour la durée de l'Accord. </t>
  </si>
  <si>
    <t>Bacs (Compost)</t>
  </si>
  <si>
    <t>240 Litres</t>
  </si>
  <si>
    <t>Disposition des matières recyclables et compostables
(prix à la tonne)</t>
  </si>
  <si>
    <r>
      <t xml:space="preserve">Nombre total de tonnes de matières recyclables et compostables estimé à disposer </t>
    </r>
    <r>
      <rPr>
        <b/>
        <vertAlign val="superscript"/>
        <sz val="10"/>
        <rFont val="Calibri"/>
        <family val="2"/>
        <scheme val="minor"/>
      </rPr>
      <t>2</t>
    </r>
    <r>
      <rPr>
        <b/>
        <sz val="10"/>
        <rFont val="Calibri"/>
        <family val="2"/>
        <scheme val="minor"/>
      </rPr>
      <t xml:space="preserve">
(par année)</t>
    </r>
  </si>
  <si>
    <t>Frais de disposition des matières recyclables et compostables 
Sont-ils inclus dans le prix unitaire par levée ?</t>
  </si>
  <si>
    <t>Conteneur ouvert</t>
  </si>
  <si>
    <t>Conteneur à métaux</t>
  </si>
  <si>
    <t>Conteneur
(papier, carton, verre, plastique, métal)</t>
  </si>
  <si>
    <t>Bac (Compost)</t>
  </si>
  <si>
    <r>
      <t xml:space="preserve">Nombre total de levées estimé 
(par année) </t>
    </r>
    <r>
      <rPr>
        <b/>
        <vertAlign val="superscript"/>
        <sz val="10"/>
        <rFont val="Calibri"/>
        <family val="2"/>
        <scheme val="minor"/>
      </rPr>
      <t>4</t>
    </r>
  </si>
  <si>
    <t>Papier/carton/verre/plastique/métal</t>
  </si>
  <si>
    <t>Métal et bois</t>
  </si>
  <si>
    <t>Matériaux de construction (CRD)</t>
  </si>
  <si>
    <t>Compost</t>
  </si>
  <si>
    <t>Récupération compacteur contaminé</t>
  </si>
  <si>
    <t xml:space="preserve">Le nombre total de levées estimé est calculé selon les chiffres indiqués à l'Annexe 1A. Les estimations ne sont que pour les fins de l’évaluation de la Proposition pour le critère du Prix. Les prix indiqués à la colonne Coût annuel représentent nullement un engagement de la part de la Société à donner des services pour cette valeur.  </t>
  </si>
  <si>
    <r>
      <t xml:space="preserve">Nombre total de semaines de location estimé </t>
    </r>
    <r>
      <rPr>
        <b/>
        <vertAlign val="superscript"/>
        <sz val="10"/>
        <rFont val="Calibri"/>
        <family val="2"/>
        <scheme val="minor"/>
      </rPr>
      <t>5</t>
    </r>
    <r>
      <rPr>
        <b/>
        <sz val="10"/>
        <rFont val="Calibri"/>
        <family val="2"/>
        <scheme val="minor"/>
      </rPr>
      <t xml:space="preserve"> 
(par année)</t>
    </r>
  </si>
  <si>
    <t>Le prix de location à la semaine pourra être utilisé de façon proportionnelle pour un calcul du prix portant sur une durée inférieure à 1 semaine.</t>
  </si>
  <si>
    <r>
      <t>Synthèse des coûts</t>
    </r>
    <r>
      <rPr>
        <b/>
        <vertAlign val="superscript"/>
        <sz val="12"/>
        <color theme="1"/>
        <rFont val="Calibri"/>
        <family val="2"/>
        <scheme val="minor"/>
      </rPr>
      <t>7</t>
    </r>
  </si>
  <si>
    <r>
      <t xml:space="preserve">Prix de location à la semaine </t>
    </r>
    <r>
      <rPr>
        <b/>
        <vertAlign val="superscript"/>
        <sz val="10"/>
        <rFont val="Calibri"/>
        <family val="2"/>
        <scheme val="minor"/>
      </rPr>
      <t>6</t>
    </r>
  </si>
  <si>
    <t>Coût annuel estimé</t>
  </si>
  <si>
    <t>Coût total annuel estimé</t>
  </si>
  <si>
    <t>25 V3</t>
  </si>
  <si>
    <t>Coût durée initiale du contrat (3 ans) estimé</t>
  </si>
  <si>
    <t>Option 1
Coût période additionnelle de 1 an estimé</t>
  </si>
  <si>
    <t xml:space="preserve">Le poids (tonne) annuel n'est qu'une estimation par la Société pour les fins de l'évaluation de la Proposition pour le critère du Prix.  Les prix indiqués à la colonne Coût annuel estimé ne représentent nullement un engagement de la part de la Société à donner des services pour cette valeur.  </t>
  </si>
  <si>
    <t xml:space="preserve">Le nombre total de levées sur demande n'est qu'une estimation par la Société pour les fins de l'évaluation de la Proposition pour le critère du Prix.  Les prix indiqués à la colonne Coût annuel estimé ne représentent nullement un engagement de la part de la Société à donner des services pour cette valeur.  </t>
  </si>
  <si>
    <t xml:space="preserve">Le nombre total de semaines de location sur demande n'est qu'une estimation par la Société pour les fins de l'évaluation de la Proposition pour le critère du Prix. Les prix indiqués à la colonne Coût annuel estimé ne représentent nullement un engagement de la part de la Société à donner des services pour cette valeur.  </t>
  </si>
  <si>
    <t xml:space="preserve">Traitement des matières recyclables et compostables </t>
  </si>
  <si>
    <t>Type de matières recyclables</t>
  </si>
  <si>
    <t>Récupération conteneur contaminé</t>
  </si>
  <si>
    <t>ANNEXE 9
PRIX
DDP-24-1585 - Gestion des matières recyclables</t>
  </si>
  <si>
    <r>
      <t xml:space="preserve">Front load, Low Profile
</t>
    </r>
    <r>
      <rPr>
        <sz val="10"/>
        <color rgb="FFFF0000"/>
        <rFont val="Calibri"/>
        <family val="2"/>
        <scheme val="minor"/>
      </rPr>
      <t>or 
Slant - Low profile</t>
    </r>
  </si>
  <si>
    <r>
      <t xml:space="preserve">Front load, Low Profile
</t>
    </r>
    <r>
      <rPr>
        <sz val="10"/>
        <color rgb="FFFF0000"/>
        <rFont val="Calibri"/>
        <family val="2"/>
        <scheme val="minor"/>
      </rPr>
      <t>or
Slant - Low profile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</si>
</sst>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9" x14ac:knownFonts="1">
    <font>
      <sz val="11"/>
      <color theme="1"/>
      <name val="Calibri"/>
      <family val="2"/>
      <scheme val="minor"/>
    </font>
    <font>
      <b/>
      <sz val="12"/>
      <color theme="1"/>
      <name val="Calibri"/>
      <family val="2"/>
      <scheme val="minor"/>
    </font>
    <font>
      <b/>
      <sz val="14"/>
      <color theme="1"/>
      <name val="Calibri"/>
      <family val="2"/>
      <scheme val="minor"/>
    </font>
    <font>
      <sz val="8"/>
      <color rgb="FF000000"/>
      <name val="Calibri"/>
      <family val="2"/>
      <scheme val="minor"/>
    </font>
    <font>
      <sz val="11"/>
      <color theme="1"/>
      <name val="Calibri"/>
      <family val="2"/>
      <scheme val="minor"/>
    </font>
    <font>
      <b/>
      <sz val="11"/>
      <color theme="1"/>
      <name val="Calibri"/>
      <family val="2"/>
      <scheme val="minor"/>
    </font>
    <font>
      <b/>
      <sz val="10"/>
      <name val="Calibri"/>
      <family val="2"/>
      <scheme val="minor"/>
    </font>
    <font>
      <b/>
      <vertAlign val="superscript"/>
      <sz val="10"/>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i/>
      <vertAlign val="superscript"/>
      <sz val="10"/>
      <color rgb="FF000000"/>
      <name val="Calibri"/>
      <family val="2"/>
      <scheme val="minor"/>
    </font>
    <font>
      <vertAlign val="superscript"/>
      <sz val="10"/>
      <color rgb="FF000000"/>
      <name val="Calibri"/>
      <family val="2"/>
      <scheme val="minor"/>
    </font>
    <font>
      <vertAlign val="superscript"/>
      <sz val="11"/>
      <color theme="1"/>
      <name val="Calibri"/>
      <family val="2"/>
      <scheme val="minor"/>
    </font>
    <font>
      <i/>
      <sz val="10"/>
      <name val="Calibri"/>
      <family val="2"/>
      <scheme val="minor"/>
    </font>
    <font>
      <b/>
      <vertAlign val="superscript"/>
      <sz val="12"/>
      <color theme="1"/>
      <name val="Calibri"/>
      <family val="2"/>
      <scheme val="minor"/>
    </font>
    <font>
      <sz val="8"/>
      <name val="Calibri"/>
      <family val="2"/>
      <scheme val="minor"/>
    </font>
    <font>
      <sz val="10"/>
      <color rgb="FFFF000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F7CAAC"/>
        <bgColor indexed="64"/>
      </patternFill>
    </fill>
    <fill>
      <patternFill patternType="solid">
        <fgColor theme="8" tint="0.59999389629810485"/>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160">
    <xf numFmtId="0" fontId="0" fillId="0" borderId="0" xfId="0"/>
    <xf numFmtId="0" fontId="0" fillId="0" borderId="13" xfId="0" applyBorder="1"/>
    <xf numFmtId="44" fontId="5" fillId="0" borderId="12" xfId="1" applyFont="1" applyBorder="1" applyAlignment="1">
      <alignment horizontal="right" vertical="center"/>
    </xf>
    <xf numFmtId="44" fontId="5" fillId="0" borderId="1" xfId="0" applyNumberFormat="1" applyFont="1" applyBorder="1"/>
    <xf numFmtId="0" fontId="6" fillId="0" borderId="1"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9" xfId="0" applyFont="1" applyBorder="1" applyAlignment="1">
      <alignment horizontal="center" vertical="center" wrapText="1"/>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44" fontId="10" fillId="0" borderId="12" xfId="1" applyFont="1" applyBorder="1" applyAlignment="1">
      <alignment horizontal="right" vertical="center" wrapText="1"/>
    </xf>
    <xf numFmtId="0" fontId="6" fillId="0" borderId="18" xfId="0" applyFont="1" applyBorder="1" applyAlignment="1">
      <alignment horizontal="center" vertical="center" wrapText="1"/>
    </xf>
    <xf numFmtId="0" fontId="9" fillId="2" borderId="30" xfId="0" applyFont="1" applyFill="1" applyBorder="1" applyAlignment="1">
      <alignment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44" fontId="10" fillId="0" borderId="18" xfId="1" applyFont="1" applyBorder="1" applyAlignment="1">
      <alignment horizontal="right" vertical="center" wrapText="1"/>
    </xf>
    <xf numFmtId="0" fontId="9" fillId="2" borderId="19" xfId="0" applyFont="1" applyFill="1" applyBorder="1" applyAlignment="1">
      <alignment horizontal="center" vertical="center" wrapText="1"/>
    </xf>
    <xf numFmtId="0" fontId="6" fillId="0" borderId="45" xfId="0" applyFont="1" applyBorder="1" applyAlignment="1">
      <alignment horizontal="center" vertical="center" wrapText="1"/>
    </xf>
    <xf numFmtId="0" fontId="9" fillId="2" borderId="31" xfId="0" applyFont="1" applyFill="1" applyBorder="1" applyAlignment="1">
      <alignment vertical="center" wrapText="1"/>
    </xf>
    <xf numFmtId="0" fontId="9" fillId="2" borderId="3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6" fillId="0" borderId="11" xfId="0" applyFont="1" applyBorder="1" applyAlignment="1">
      <alignment horizontal="center" vertical="center" wrapText="1"/>
    </xf>
    <xf numFmtId="0" fontId="9" fillId="2" borderId="7" xfId="0" applyFont="1" applyFill="1" applyBorder="1" applyAlignment="1">
      <alignment vertical="center" wrapText="1"/>
    </xf>
    <xf numFmtId="0" fontId="9" fillId="2" borderId="46"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8" fillId="0" borderId="27" xfId="0" applyFont="1" applyBorder="1" applyAlignment="1">
      <alignment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vertical="center" wrapText="1"/>
    </xf>
    <xf numFmtId="0" fontId="9" fillId="2" borderId="30" xfId="0" applyFont="1" applyFill="1" applyBorder="1" applyAlignment="1">
      <alignment horizontal="center" vertical="center" wrapText="1"/>
    </xf>
    <xf numFmtId="0" fontId="9" fillId="2" borderId="24" xfId="0" applyFont="1" applyFill="1" applyBorder="1" applyAlignment="1">
      <alignment vertical="center" wrapText="1"/>
    </xf>
    <xf numFmtId="0" fontId="9" fillId="2" borderId="7" xfId="0" applyFont="1" applyFill="1" applyBorder="1" applyAlignment="1">
      <alignment horizontal="center" vertical="center" wrapText="1"/>
    </xf>
    <xf numFmtId="0" fontId="11" fillId="0" borderId="13" xfId="0" applyFont="1" applyBorder="1"/>
    <xf numFmtId="0" fontId="6" fillId="0" borderId="3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22" xfId="0" applyFont="1" applyBorder="1" applyAlignment="1">
      <alignment vertical="center" wrapText="1"/>
    </xf>
    <xf numFmtId="0" fontId="9" fillId="2" borderId="3" xfId="0" applyFont="1" applyFill="1" applyBorder="1" applyAlignment="1">
      <alignment horizontal="center" vertical="center" wrapText="1"/>
    </xf>
    <xf numFmtId="0" fontId="9" fillId="2" borderId="28" xfId="0" applyFont="1" applyFill="1" applyBorder="1" applyAlignment="1">
      <alignment vertical="center" wrapText="1"/>
    </xf>
    <xf numFmtId="0" fontId="9" fillId="2" borderId="29" xfId="0" applyFont="1" applyFill="1" applyBorder="1" applyAlignment="1">
      <alignment horizontal="center" vertical="center" wrapText="1"/>
    </xf>
    <xf numFmtId="0" fontId="9" fillId="2" borderId="20" xfId="0" applyFont="1" applyFill="1" applyBorder="1" applyAlignment="1">
      <alignment vertical="center" wrapText="1"/>
    </xf>
    <xf numFmtId="0" fontId="9" fillId="2" borderId="47" xfId="0" applyFont="1" applyFill="1" applyBorder="1" applyAlignment="1">
      <alignment vertical="center" wrapText="1"/>
    </xf>
    <xf numFmtId="0" fontId="9" fillId="2" borderId="48" xfId="0" applyFont="1" applyFill="1" applyBorder="1" applyAlignment="1">
      <alignment vertical="center" wrapText="1"/>
    </xf>
    <xf numFmtId="0" fontId="13" fillId="0" borderId="0" xfId="0" applyFont="1" applyAlignment="1">
      <alignment vertical="center"/>
    </xf>
    <xf numFmtId="0" fontId="9" fillId="2" borderId="44" xfId="0" applyFont="1" applyFill="1" applyBorder="1" applyAlignment="1">
      <alignment vertical="center" wrapText="1"/>
    </xf>
    <xf numFmtId="0" fontId="6" fillId="0" borderId="12" xfId="0" applyFont="1" applyBorder="1" applyAlignment="1">
      <alignment horizontal="center" vertical="center" wrapText="1"/>
    </xf>
    <xf numFmtId="0" fontId="9" fillId="2" borderId="12" xfId="0" applyFont="1" applyFill="1" applyBorder="1" applyAlignment="1">
      <alignment vertical="center" wrapText="1"/>
    </xf>
    <xf numFmtId="0" fontId="9" fillId="2" borderId="18" xfId="0" applyFont="1" applyFill="1" applyBorder="1" applyAlignment="1">
      <alignment vertical="center" wrapText="1"/>
    </xf>
    <xf numFmtId="0" fontId="9" fillId="2" borderId="57" xfId="0" applyFont="1" applyFill="1" applyBorder="1" applyAlignment="1">
      <alignment vertical="center" wrapText="1"/>
    </xf>
    <xf numFmtId="0" fontId="0" fillId="0" borderId="9" xfId="0" applyBorder="1"/>
    <xf numFmtId="44" fontId="5" fillId="0" borderId="9" xfId="0" applyNumberFormat="1" applyFont="1" applyBorder="1"/>
    <xf numFmtId="0" fontId="12" fillId="0" borderId="0" xfId="0" applyFont="1" applyAlignment="1">
      <alignment vertical="top"/>
    </xf>
    <xf numFmtId="0" fontId="9" fillId="0" borderId="3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4" xfId="0" applyFont="1" applyBorder="1" applyAlignment="1">
      <alignment horizontal="center" vertical="center" wrapText="1"/>
    </xf>
    <xf numFmtId="0" fontId="9" fillId="2" borderId="49" xfId="0" applyFont="1" applyFill="1" applyBorder="1" applyAlignment="1">
      <alignment horizontal="center" vertical="center" wrapText="1"/>
    </xf>
    <xf numFmtId="0" fontId="9" fillId="2" borderId="33" xfId="0" applyFont="1" applyFill="1" applyBorder="1" applyAlignment="1">
      <alignment horizontal="center" vertical="center" wrapText="1"/>
    </xf>
    <xf numFmtId="44" fontId="5" fillId="0" borderId="10" xfId="1" applyFont="1" applyBorder="1"/>
    <xf numFmtId="44" fontId="5" fillId="0" borderId="18" xfId="1" applyFont="1" applyBorder="1"/>
    <xf numFmtId="44" fontId="5" fillId="0" borderId="57" xfId="1" applyFont="1" applyBorder="1"/>
    <xf numFmtId="44" fontId="5" fillId="0" borderId="1" xfId="1" applyFont="1" applyBorder="1"/>
    <xf numFmtId="0" fontId="5" fillId="0" borderId="1" xfId="0" applyFont="1" applyBorder="1" applyAlignment="1">
      <alignment horizontal="left" vertical="center" wrapText="1"/>
    </xf>
    <xf numFmtId="0" fontId="6" fillId="0" borderId="40" xfId="0" applyFont="1" applyBorder="1" applyAlignment="1">
      <alignment horizontal="center" vertical="center" wrapText="1"/>
    </xf>
    <xf numFmtId="0" fontId="14" fillId="0" borderId="0" xfId="0" applyFont="1"/>
    <xf numFmtId="0" fontId="15" fillId="0" borderId="0" xfId="0" applyFont="1" applyAlignment="1">
      <alignment vertical="center"/>
    </xf>
    <xf numFmtId="44" fontId="5" fillId="0" borderId="2" xfId="0" applyNumberFormat="1" applyFont="1" applyBorder="1" applyAlignment="1">
      <alignment horizontal="left" vertical="center"/>
    </xf>
    <xf numFmtId="44" fontId="5" fillId="0" borderId="4" xfId="0" applyNumberFormat="1" applyFont="1" applyBorder="1" applyAlignment="1">
      <alignment horizontal="left" vertical="center"/>
    </xf>
    <xf numFmtId="44" fontId="5" fillId="0" borderId="10" xfId="0" applyNumberFormat="1" applyFont="1" applyBorder="1" applyAlignment="1">
      <alignment horizontal="left" vertical="center"/>
    </xf>
    <xf numFmtId="44" fontId="5" fillId="0" borderId="6" xfId="0" applyNumberFormat="1" applyFont="1" applyBorder="1" applyAlignment="1">
      <alignment horizontal="left" vertical="center"/>
    </xf>
    <xf numFmtId="44" fontId="5" fillId="0" borderId="8" xfId="0" applyNumberFormat="1" applyFont="1" applyBorder="1" applyAlignment="1">
      <alignment horizontal="left" vertical="center"/>
    </xf>
    <xf numFmtId="44" fontId="5" fillId="0" borderId="11" xfId="0" applyNumberFormat="1"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10" xfId="0" applyFont="1" applyBorder="1" applyAlignment="1">
      <alignment horizontal="left" vertical="center"/>
    </xf>
    <xf numFmtId="44" fontId="10" fillId="3" borderId="43" xfId="1" applyFont="1" applyFill="1" applyBorder="1" applyAlignment="1" applyProtection="1">
      <alignment horizontal="right" vertical="center" wrapText="1"/>
      <protection locked="0"/>
    </xf>
    <xf numFmtId="44" fontId="10" fillId="3" borderId="50" xfId="1" applyFont="1" applyFill="1" applyBorder="1" applyAlignment="1" applyProtection="1">
      <alignment horizontal="right" vertical="center" wrapText="1"/>
      <protection locked="0"/>
    </xf>
    <xf numFmtId="44" fontId="10" fillId="3" borderId="5" xfId="1" applyFont="1" applyFill="1" applyBorder="1" applyAlignment="1" applyProtection="1">
      <alignment horizontal="right" vertical="center" wrapText="1"/>
      <protection locked="0"/>
    </xf>
    <xf numFmtId="44" fontId="10" fillId="3" borderId="20" xfId="1" applyFont="1" applyFill="1" applyBorder="1" applyAlignment="1" applyProtection="1">
      <alignment horizontal="right" vertical="center" wrapText="1"/>
      <protection locked="0"/>
    </xf>
    <xf numFmtId="44" fontId="10" fillId="3" borderId="48" xfId="1" applyFont="1" applyFill="1" applyBorder="1" applyAlignment="1" applyProtection="1">
      <alignment horizontal="right" vertical="center" wrapText="1"/>
      <protection locked="0"/>
    </xf>
    <xf numFmtId="44" fontId="10" fillId="3" borderId="52" xfId="1" applyFont="1" applyFill="1" applyBorder="1" applyAlignment="1" applyProtection="1">
      <alignment horizontal="right" vertical="center" wrapText="1"/>
      <protection locked="0"/>
    </xf>
    <xf numFmtId="44" fontId="10" fillId="3" borderId="53" xfId="1" applyFont="1" applyFill="1" applyBorder="1" applyAlignment="1" applyProtection="1">
      <alignment horizontal="right" vertical="center" wrapText="1"/>
      <protection locked="0"/>
    </xf>
    <xf numFmtId="44" fontId="10" fillId="3" borderId="47" xfId="1" applyFont="1" applyFill="1" applyBorder="1" applyAlignment="1" applyProtection="1">
      <alignment horizontal="right" vertical="center" wrapText="1"/>
      <protection locked="0"/>
    </xf>
    <xf numFmtId="44" fontId="10" fillId="3" borderId="56" xfId="1" applyFont="1" applyFill="1" applyBorder="1" applyAlignment="1" applyProtection="1">
      <alignment horizontal="right" vertical="center" wrapText="1"/>
      <protection locked="0"/>
    </xf>
    <xf numFmtId="44" fontId="10" fillId="3" borderId="54" xfId="1" applyFont="1" applyFill="1" applyBorder="1" applyAlignment="1" applyProtection="1">
      <alignment horizontal="right" vertical="center" wrapText="1"/>
      <protection locked="0"/>
    </xf>
    <xf numFmtId="44" fontId="10" fillId="3" borderId="27" xfId="1" applyFont="1" applyFill="1" applyBorder="1" applyAlignment="1" applyProtection="1">
      <alignment horizontal="right" vertical="center" wrapText="1"/>
      <protection locked="0"/>
    </xf>
    <xf numFmtId="0" fontId="0" fillId="0" borderId="14" xfId="0" applyBorder="1"/>
    <xf numFmtId="44" fontId="2" fillId="0" borderId="58" xfId="1" applyFont="1" applyBorder="1"/>
    <xf numFmtId="0" fontId="9" fillId="0" borderId="30" xfId="0" applyFont="1" applyBorder="1" applyAlignment="1">
      <alignment horizontal="center" vertical="center" wrapText="1"/>
    </xf>
    <xf numFmtId="0" fontId="11" fillId="0" borderId="0" xfId="0" applyFont="1"/>
    <xf numFmtId="44" fontId="5" fillId="0" borderId="0" xfId="1" applyFont="1" applyBorder="1"/>
    <xf numFmtId="0" fontId="9" fillId="0" borderId="38" xfId="0" applyFont="1" applyBorder="1" applyAlignment="1">
      <alignment horizontal="center" vertical="center" wrapText="1"/>
    </xf>
    <xf numFmtId="0" fontId="9" fillId="2" borderId="61" xfId="0" applyFont="1" applyFill="1" applyBorder="1" applyAlignment="1">
      <alignment horizontal="center" vertical="center" wrapText="1"/>
    </xf>
    <xf numFmtId="0" fontId="9" fillId="0" borderId="62" xfId="0" applyFont="1" applyBorder="1" applyAlignment="1">
      <alignment horizontal="center" vertical="center" wrapText="1"/>
    </xf>
    <xf numFmtId="0" fontId="9" fillId="0" borderId="16" xfId="0" applyFont="1" applyBorder="1" applyAlignment="1">
      <alignment horizontal="center" vertical="center" wrapText="1"/>
    </xf>
    <xf numFmtId="44" fontId="10" fillId="3" borderId="17" xfId="1" applyFont="1" applyFill="1" applyBorder="1" applyAlignment="1" applyProtection="1">
      <alignment horizontal="right" vertical="center" wrapText="1"/>
      <protection locked="0"/>
    </xf>
    <xf numFmtId="0" fontId="9" fillId="0" borderId="60" xfId="0" applyFont="1" applyBorder="1" applyAlignment="1">
      <alignment horizontal="center" vertical="center" wrapText="1"/>
    </xf>
    <xf numFmtId="0" fontId="9" fillId="0" borderId="51" xfId="0" applyFont="1" applyBorder="1" applyAlignment="1">
      <alignment horizontal="center" vertical="center" wrapText="1"/>
    </xf>
    <xf numFmtId="0" fontId="8" fillId="0" borderId="0" xfId="0" applyFont="1" applyAlignment="1">
      <alignment vertical="center" wrapText="1"/>
    </xf>
    <xf numFmtId="0" fontId="9" fillId="2" borderId="18" xfId="0" applyFont="1" applyFill="1" applyBorder="1" applyAlignment="1">
      <alignment horizontal="center" vertical="center" wrapText="1"/>
    </xf>
    <xf numFmtId="44" fontId="10" fillId="3" borderId="44" xfId="1" applyFont="1" applyFill="1" applyBorder="1" applyAlignment="1" applyProtection="1">
      <alignment horizontal="right" vertical="center" wrapText="1"/>
      <protection locked="0"/>
    </xf>
    <xf numFmtId="44" fontId="10" fillId="0" borderId="57" xfId="1" applyFont="1" applyBorder="1" applyAlignment="1">
      <alignment horizontal="right" vertical="center" wrapText="1"/>
    </xf>
    <xf numFmtId="44" fontId="10" fillId="3" borderId="11" xfId="1" applyFont="1" applyFill="1" applyBorder="1" applyAlignment="1" applyProtection="1">
      <alignment horizontal="right" vertical="center" wrapText="1"/>
      <protection locked="0"/>
    </xf>
    <xf numFmtId="44" fontId="5" fillId="0" borderId="21" xfId="1" applyFont="1" applyBorder="1"/>
    <xf numFmtId="0" fontId="8" fillId="0" borderId="4"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8" xfId="0" applyFont="1" applyBorder="1" applyAlignment="1">
      <alignment horizontal="center" vertical="center" wrapText="1"/>
    </xf>
    <xf numFmtId="44" fontId="5" fillId="0" borderId="12" xfId="1" applyFont="1" applyBorder="1"/>
    <xf numFmtId="44" fontId="10" fillId="3" borderId="3" xfId="1" applyFont="1" applyFill="1" applyBorder="1" applyAlignment="1" applyProtection="1">
      <alignment horizontal="right" vertical="center" wrapText="1"/>
      <protection locked="0"/>
    </xf>
    <xf numFmtId="44" fontId="10" fillId="3" borderId="32" xfId="1" applyFont="1" applyFill="1" applyBorder="1" applyAlignment="1" applyProtection="1">
      <alignment horizontal="right" vertical="center" wrapText="1"/>
      <protection locked="0"/>
    </xf>
    <xf numFmtId="44" fontId="10" fillId="3" borderId="0" xfId="1" applyFont="1" applyFill="1" applyBorder="1" applyAlignment="1" applyProtection="1">
      <alignment horizontal="right" vertical="center" wrapText="1"/>
      <protection locked="0"/>
    </xf>
    <xf numFmtId="44" fontId="10" fillId="3" borderId="22" xfId="1" applyFont="1" applyFill="1" applyBorder="1" applyAlignment="1" applyProtection="1">
      <alignment horizontal="right" vertical="center" wrapText="1"/>
      <protection locked="0"/>
    </xf>
    <xf numFmtId="0" fontId="9" fillId="2" borderId="21" xfId="0" applyFont="1" applyFill="1" applyBorder="1" applyAlignment="1">
      <alignment vertical="center" wrapText="1"/>
    </xf>
    <xf numFmtId="0" fontId="6" fillId="0" borderId="57" xfId="0" applyFont="1" applyBorder="1" applyAlignment="1">
      <alignment horizontal="center" vertical="center" wrapText="1"/>
    </xf>
    <xf numFmtId="44" fontId="10" fillId="3" borderId="28" xfId="1" applyFont="1" applyFill="1" applyBorder="1" applyAlignment="1" applyProtection="1">
      <alignment horizontal="right" vertical="center" wrapText="1"/>
      <protection locked="0"/>
    </xf>
    <xf numFmtId="44" fontId="10" fillId="3" borderId="65" xfId="1" applyFont="1" applyFill="1" applyBorder="1" applyAlignment="1" applyProtection="1">
      <alignment horizontal="right" vertical="center" wrapText="1"/>
      <protection locked="0"/>
    </xf>
    <xf numFmtId="44" fontId="5" fillId="0" borderId="44" xfId="1" applyFont="1" applyBorder="1" applyAlignment="1">
      <alignment horizontal="right" vertical="center"/>
    </xf>
    <xf numFmtId="44" fontId="5" fillId="0" borderId="18" xfId="1" applyFont="1" applyBorder="1" applyAlignment="1">
      <alignment horizontal="right" vertical="center"/>
    </xf>
    <xf numFmtId="44" fontId="5" fillId="0" borderId="57" xfId="1" applyFont="1" applyBorder="1" applyAlignment="1">
      <alignment horizontal="right" vertical="center"/>
    </xf>
    <xf numFmtId="0" fontId="9" fillId="0" borderId="31" xfId="0" applyFont="1" applyBorder="1" applyAlignment="1">
      <alignment horizontal="center" vertical="center" wrapText="1"/>
    </xf>
    <xf numFmtId="0" fontId="9" fillId="0" borderId="7" xfId="0" applyFont="1" applyBorder="1" applyAlignment="1">
      <alignment horizontal="center" vertical="center" wrapText="1"/>
    </xf>
    <xf numFmtId="0" fontId="0" fillId="0" borderId="49" xfId="0" applyBorder="1" applyAlignment="1">
      <alignment horizontal="center"/>
    </xf>
    <xf numFmtId="0" fontId="0" fillId="0" borderId="64" xfId="0" applyBorder="1" applyAlignment="1">
      <alignment horizontal="center"/>
    </xf>
    <xf numFmtId="0" fontId="0" fillId="0" borderId="16" xfId="0" applyBorder="1" applyAlignment="1">
      <alignment horizontal="center"/>
    </xf>
    <xf numFmtId="0" fontId="0" fillId="0" borderId="52" xfId="0" applyBorder="1" applyAlignment="1">
      <alignment horizontal="center"/>
    </xf>
    <xf numFmtId="0" fontId="0" fillId="0" borderId="36" xfId="0" applyBorder="1" applyAlignment="1">
      <alignment horizontal="center"/>
    </xf>
    <xf numFmtId="0" fontId="0" fillId="0" borderId="54" xfId="0" applyBorder="1" applyAlignment="1">
      <alignment horizontal="center"/>
    </xf>
    <xf numFmtId="0" fontId="0" fillId="0" borderId="34" xfId="0" applyBorder="1" applyAlignment="1">
      <alignment horizontal="center"/>
    </xf>
    <xf numFmtId="0" fontId="0" fillId="0" borderId="53"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57" xfId="0"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9" xfId="0" applyFont="1" applyFill="1" applyBorder="1" applyAlignment="1">
      <alignment horizontal="center" vertical="center"/>
    </xf>
    <xf numFmtId="0" fontId="2"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0" fillId="3" borderId="13"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5" fillId="0" borderId="6" xfId="0" applyFont="1" applyBorder="1" applyAlignment="1">
      <alignment horizontal="left" wrapText="1"/>
    </xf>
    <xf numFmtId="0" fontId="5" fillId="0" borderId="7" xfId="0" applyFont="1" applyBorder="1" applyAlignment="1">
      <alignment horizontal="left"/>
    </xf>
    <xf numFmtId="0" fontId="2" fillId="0" borderId="13" xfId="0" applyFont="1" applyBorder="1" applyAlignment="1">
      <alignment horizontal="center"/>
    </xf>
    <xf numFmtId="0" fontId="2" fillId="0" borderId="59" xfId="0" applyFont="1" applyBorder="1" applyAlignment="1">
      <alignment horizontal="center"/>
    </xf>
    <xf numFmtId="0" fontId="5" fillId="0" borderId="2" xfId="0" applyFont="1" applyBorder="1" applyAlignment="1">
      <alignment horizontal="left"/>
    </xf>
    <xf numFmtId="0" fontId="5" fillId="0" borderId="3" xfId="0" applyFont="1" applyBorder="1" applyAlignment="1">
      <alignment horizontal="left"/>
    </xf>
    <xf numFmtId="0" fontId="5" fillId="0" borderId="6" xfId="0" applyFont="1" applyBorder="1" applyAlignment="1">
      <alignment horizontal="left"/>
    </xf>
  </cellXfs>
  <cellStyles count="2">
    <cellStyle name="Monétaire" xfId="1" builtinId="4"/>
    <cellStyle name="Normal" xfId="0" builtinId="0"/>
  </cellStyles>
  <dxfs count="0"/>
  <tableStyles count="0" defaultTableStyle="TableStyleMedium2" defaultPivotStyle="PivotStyleLight16"/>
  <colors>
    <mruColors>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1434E-67B2-4C6D-80D4-9F197CFEA522}">
  <sheetPr>
    <pageSetUpPr fitToPage="1"/>
  </sheetPr>
  <dimension ref="B1:K60"/>
  <sheetViews>
    <sheetView tabSelected="1" zoomScale="85" zoomScaleNormal="85" workbookViewId="0">
      <selection activeCell="E31" sqref="E31"/>
    </sheetView>
  </sheetViews>
  <sheetFormatPr baseColWidth="10" defaultColWidth="10.81640625" defaultRowHeight="14.5" x14ac:dyDescent="0.35"/>
  <cols>
    <col min="1" max="1" width="2.7265625" customWidth="1"/>
    <col min="2" max="2" width="3.81640625" customWidth="1"/>
    <col min="3" max="3" width="36.1796875" customWidth="1"/>
    <col min="4" max="4" width="21.81640625" bestFit="1" customWidth="1"/>
    <col min="5" max="5" width="20.54296875" bestFit="1" customWidth="1"/>
    <col min="6" max="6" width="18.81640625" customWidth="1"/>
    <col min="7" max="7" width="28.1796875" customWidth="1"/>
    <col min="8" max="8" width="27.26953125" bestFit="1" customWidth="1"/>
    <col min="9" max="9" width="26.1796875" customWidth="1"/>
    <col min="10" max="10" width="19" bestFit="1" customWidth="1"/>
    <col min="11" max="11" width="23" bestFit="1" customWidth="1"/>
  </cols>
  <sheetData>
    <row r="1" spans="2:11" ht="15" thickBot="1" x14ac:dyDescent="0.4"/>
    <row r="2" spans="2:11" ht="32.15" customHeight="1" x14ac:dyDescent="0.35">
      <c r="B2" s="142" t="s">
        <v>68</v>
      </c>
      <c r="C2" s="143"/>
      <c r="D2" s="143"/>
      <c r="E2" s="143"/>
      <c r="F2" s="143"/>
      <c r="G2" s="143"/>
      <c r="H2" s="143"/>
      <c r="I2" s="143"/>
      <c r="J2" s="143"/>
      <c r="K2" s="144"/>
    </row>
    <row r="3" spans="2:11" ht="26.15" customHeight="1" thickBot="1" x14ac:dyDescent="0.4">
      <c r="B3" s="145"/>
      <c r="C3" s="146"/>
      <c r="D3" s="146"/>
      <c r="E3" s="146"/>
      <c r="F3" s="146"/>
      <c r="G3" s="146"/>
      <c r="H3" s="146"/>
      <c r="I3" s="146"/>
      <c r="J3" s="146"/>
      <c r="K3" s="147"/>
    </row>
    <row r="4" spans="2:11" ht="15" thickBot="1" x14ac:dyDescent="0.4"/>
    <row r="5" spans="2:11" ht="15" thickBot="1" x14ac:dyDescent="0.4">
      <c r="B5" s="1" t="s">
        <v>33</v>
      </c>
      <c r="C5" s="87"/>
      <c r="D5" s="151"/>
      <c r="E5" s="152"/>
    </row>
    <row r="6" spans="2:11" ht="15" thickBot="1" x14ac:dyDescent="0.4"/>
    <row r="7" spans="2:11" ht="16" thickBot="1" x14ac:dyDescent="0.4">
      <c r="B7" s="139" t="s">
        <v>24</v>
      </c>
      <c r="C7" s="140"/>
      <c r="D7" s="140"/>
      <c r="E7" s="141"/>
    </row>
    <row r="8" spans="2:11" ht="15" thickBot="1" x14ac:dyDescent="0.4"/>
    <row r="9" spans="2:11" ht="15" thickBot="1" x14ac:dyDescent="0.4">
      <c r="B9" s="148" t="s">
        <v>0</v>
      </c>
      <c r="C9" s="149"/>
      <c r="D9" s="149"/>
      <c r="E9" s="149"/>
      <c r="F9" s="149"/>
      <c r="G9" s="149"/>
      <c r="H9" s="149"/>
      <c r="I9" s="149"/>
      <c r="J9" s="149"/>
      <c r="K9" s="150"/>
    </row>
    <row r="10" spans="2:11" ht="54" thickBot="1" x14ac:dyDescent="0.4">
      <c r="B10" s="4" t="s">
        <v>1</v>
      </c>
      <c r="C10" s="35" t="s">
        <v>2</v>
      </c>
      <c r="D10" s="64" t="s">
        <v>3</v>
      </c>
      <c r="E10" s="5" t="s">
        <v>13</v>
      </c>
      <c r="F10" s="7" t="s">
        <v>27</v>
      </c>
      <c r="G10" s="7" t="s">
        <v>40</v>
      </c>
      <c r="H10" s="35" t="s">
        <v>32</v>
      </c>
      <c r="I10" s="6" t="s">
        <v>28</v>
      </c>
      <c r="J10" s="4" t="s">
        <v>57</v>
      </c>
      <c r="K10" s="8" t="s">
        <v>39</v>
      </c>
    </row>
    <row r="11" spans="2:11" x14ac:dyDescent="0.35">
      <c r="B11" s="18">
        <v>1</v>
      </c>
      <c r="C11" s="99" t="s">
        <v>29</v>
      </c>
      <c r="D11" s="9" t="s">
        <v>4</v>
      </c>
      <c r="E11" s="10" t="s">
        <v>5</v>
      </c>
      <c r="F11" s="55">
        <v>26</v>
      </c>
      <c r="G11" s="92">
        <v>25.28</v>
      </c>
      <c r="H11" s="81"/>
      <c r="I11" s="85"/>
      <c r="J11" s="11">
        <f>(F11*I11)+(G11*K11)+(H11*12)</f>
        <v>0</v>
      </c>
      <c r="K11" s="78"/>
    </row>
    <row r="12" spans="2:11" ht="39" x14ac:dyDescent="0.35">
      <c r="B12" s="12">
        <v>2</v>
      </c>
      <c r="C12" s="13" t="s">
        <v>6</v>
      </c>
      <c r="D12" s="14" t="s">
        <v>7</v>
      </c>
      <c r="E12" s="15" t="s">
        <v>69</v>
      </c>
      <c r="F12" s="54">
        <v>234</v>
      </c>
      <c r="G12" s="54" t="s">
        <v>31</v>
      </c>
      <c r="H12" s="54" t="s">
        <v>31</v>
      </c>
      <c r="I12" s="81"/>
      <c r="J12" s="16">
        <f>(F12*I12)</f>
        <v>0</v>
      </c>
      <c r="K12" s="17" t="s">
        <v>8</v>
      </c>
    </row>
    <row r="13" spans="2:11" x14ac:dyDescent="0.35">
      <c r="B13" s="18">
        <v>3</v>
      </c>
      <c r="C13" s="19" t="s">
        <v>9</v>
      </c>
      <c r="D13" s="20" t="s">
        <v>10</v>
      </c>
      <c r="E13" s="21" t="s">
        <v>11</v>
      </c>
      <c r="F13" s="54">
        <v>182</v>
      </c>
      <c r="G13" s="55" t="s">
        <v>31</v>
      </c>
      <c r="H13" s="55" t="s">
        <v>31</v>
      </c>
      <c r="I13" s="82"/>
      <c r="J13" s="16">
        <f>(F13*I13)</f>
        <v>0</v>
      </c>
      <c r="K13" s="22" t="s">
        <v>8</v>
      </c>
    </row>
    <row r="14" spans="2:11" x14ac:dyDescent="0.35">
      <c r="B14" s="12">
        <v>4</v>
      </c>
      <c r="C14" s="42" t="s">
        <v>9</v>
      </c>
      <c r="D14" s="14" t="s">
        <v>12</v>
      </c>
      <c r="E14" s="10" t="s">
        <v>11</v>
      </c>
      <c r="F14" s="97">
        <v>78</v>
      </c>
      <c r="G14" s="92" t="s">
        <v>31</v>
      </c>
      <c r="H14" s="95" t="s">
        <v>31</v>
      </c>
      <c r="I14" s="96"/>
      <c r="J14" s="16">
        <f>(F14*I14)</f>
        <v>0</v>
      </c>
      <c r="K14" s="100" t="s">
        <v>8</v>
      </c>
    </row>
    <row r="15" spans="2:11" ht="15" thickBot="1" x14ac:dyDescent="0.4">
      <c r="B15" s="23">
        <v>5</v>
      </c>
      <c r="C15" s="24" t="s">
        <v>37</v>
      </c>
      <c r="D15" s="25" t="s">
        <v>38</v>
      </c>
      <c r="E15" s="93" t="s">
        <v>31</v>
      </c>
      <c r="F15" s="98">
        <v>1040</v>
      </c>
      <c r="G15" s="94">
        <v>20</v>
      </c>
      <c r="H15" s="56" t="s">
        <v>31</v>
      </c>
      <c r="I15" s="84"/>
      <c r="J15" s="16">
        <f>(F15*I15)+(G15*K15)</f>
        <v>0</v>
      </c>
      <c r="K15" s="78"/>
    </row>
    <row r="16" spans="2:11" ht="15" thickBot="1" x14ac:dyDescent="0.4">
      <c r="B16" s="148" t="s">
        <v>14</v>
      </c>
      <c r="C16" s="149"/>
      <c r="D16" s="149"/>
      <c r="E16" s="149"/>
      <c r="F16" s="149"/>
      <c r="G16" s="149"/>
      <c r="H16" s="149"/>
      <c r="I16" s="149"/>
      <c r="J16" s="149"/>
      <c r="K16" s="150"/>
    </row>
    <row r="17" spans="2:11" x14ac:dyDescent="0.35">
      <c r="B17" s="18">
        <v>6</v>
      </c>
      <c r="C17" s="27" t="s">
        <v>15</v>
      </c>
      <c r="D17" s="20" t="s">
        <v>4</v>
      </c>
      <c r="E17" s="21" t="s">
        <v>5</v>
      </c>
      <c r="F17" s="55">
        <v>26</v>
      </c>
      <c r="G17" s="122">
        <v>11.18</v>
      </c>
      <c r="H17" s="81"/>
      <c r="I17" s="82"/>
      <c r="J17" s="11">
        <f>(F17*I17)+(G17*K17)+(H17*12)</f>
        <v>0</v>
      </c>
      <c r="K17" s="101"/>
    </row>
    <row r="18" spans="2:11" ht="39" x14ac:dyDescent="0.35">
      <c r="B18" s="12">
        <v>7</v>
      </c>
      <c r="C18" s="29" t="s">
        <v>6</v>
      </c>
      <c r="D18" s="14" t="s">
        <v>7</v>
      </c>
      <c r="E18" s="15" t="s">
        <v>69</v>
      </c>
      <c r="F18" s="54">
        <v>104</v>
      </c>
      <c r="G18" s="89" t="s">
        <v>31</v>
      </c>
      <c r="H18" s="95" t="s">
        <v>31</v>
      </c>
      <c r="I18" s="81"/>
      <c r="J18" s="16">
        <f>(F18*I18)</f>
        <v>0</v>
      </c>
      <c r="K18" s="100" t="s">
        <v>8</v>
      </c>
    </row>
    <row r="19" spans="2:11" ht="15" thickBot="1" x14ac:dyDescent="0.4">
      <c r="B19" s="23">
        <v>8</v>
      </c>
      <c r="C19" s="31" t="s">
        <v>37</v>
      </c>
      <c r="D19" s="25" t="s">
        <v>38</v>
      </c>
      <c r="E19" s="26" t="s">
        <v>31</v>
      </c>
      <c r="F19" s="56">
        <v>520</v>
      </c>
      <c r="G19" s="123">
        <v>10</v>
      </c>
      <c r="H19" s="94" t="s">
        <v>31</v>
      </c>
      <c r="I19" s="84"/>
      <c r="J19" s="102">
        <f>(F19*I19)+(G19*K19)</f>
        <v>0</v>
      </c>
      <c r="K19" s="103"/>
    </row>
    <row r="20" spans="2:11" ht="15" thickBot="1" x14ac:dyDescent="0.4">
      <c r="I20" s="33" t="s">
        <v>58</v>
      </c>
      <c r="J20" s="3">
        <f>SUM(J11:J15,J17:J19)</f>
        <v>0</v>
      </c>
    </row>
    <row r="21" spans="2:11" ht="16" thickBot="1" x14ac:dyDescent="0.4">
      <c r="B21" s="139" t="s">
        <v>34</v>
      </c>
      <c r="C21" s="140"/>
      <c r="D21" s="140"/>
      <c r="E21" s="141"/>
    </row>
    <row r="22" spans="2:11" ht="15" thickBot="1" x14ac:dyDescent="0.4"/>
    <row r="23" spans="2:11" ht="15" thickBot="1" x14ac:dyDescent="0.4">
      <c r="B23" s="148" t="s">
        <v>17</v>
      </c>
      <c r="C23" s="149"/>
      <c r="D23" s="149"/>
      <c r="E23" s="149"/>
      <c r="F23" s="149"/>
      <c r="G23" s="149"/>
      <c r="H23" s="149"/>
      <c r="I23" s="149"/>
      <c r="J23" s="149"/>
      <c r="K23" s="150"/>
    </row>
    <row r="24" spans="2:11" ht="65.5" thickBot="1" x14ac:dyDescent="0.4">
      <c r="B24" s="4" t="s">
        <v>1</v>
      </c>
      <c r="C24" s="34" t="s">
        <v>2</v>
      </c>
      <c r="D24" s="35" t="s">
        <v>3</v>
      </c>
      <c r="E24" s="64" t="s">
        <v>13</v>
      </c>
      <c r="F24" s="64" t="s">
        <v>46</v>
      </c>
      <c r="G24" s="35" t="s">
        <v>53</v>
      </c>
      <c r="H24" s="34" t="s">
        <v>56</v>
      </c>
      <c r="I24" s="35" t="s">
        <v>28</v>
      </c>
      <c r="J24" s="4" t="s">
        <v>57</v>
      </c>
      <c r="K24" s="8" t="s">
        <v>41</v>
      </c>
    </row>
    <row r="25" spans="2:11" x14ac:dyDescent="0.35">
      <c r="B25" s="47">
        <v>1</v>
      </c>
      <c r="C25" s="38" t="s">
        <v>42</v>
      </c>
      <c r="D25" s="39" t="s">
        <v>18</v>
      </c>
      <c r="E25" s="57" t="s">
        <v>5</v>
      </c>
      <c r="F25" s="124">
        <v>5</v>
      </c>
      <c r="G25" s="125">
        <v>5</v>
      </c>
      <c r="H25" s="114"/>
      <c r="I25" s="111"/>
      <c r="J25" s="59">
        <f>(F25*I25)+(G25*H25)</f>
        <v>0</v>
      </c>
      <c r="K25" s="105" t="s">
        <v>19</v>
      </c>
    </row>
    <row r="26" spans="2:11" x14ac:dyDescent="0.35">
      <c r="B26" s="37">
        <v>2</v>
      </c>
      <c r="C26" s="40" t="s">
        <v>42</v>
      </c>
      <c r="D26" s="41" t="s">
        <v>4</v>
      </c>
      <c r="E26" s="58" t="s">
        <v>5</v>
      </c>
      <c r="F26" s="126">
        <v>1</v>
      </c>
      <c r="G26" s="127">
        <v>2</v>
      </c>
      <c r="H26" s="79"/>
      <c r="I26" s="112"/>
      <c r="J26" s="104">
        <f t="shared" ref="J26:J34" si="0">(F26*I26)+(G26*H26)</f>
        <v>0</v>
      </c>
      <c r="K26" s="106" t="s">
        <v>19</v>
      </c>
    </row>
    <row r="27" spans="2:11" x14ac:dyDescent="0.35">
      <c r="B27" s="12">
        <v>3</v>
      </c>
      <c r="C27" s="42" t="s">
        <v>42</v>
      </c>
      <c r="D27" s="30" t="s">
        <v>59</v>
      </c>
      <c r="E27" s="14" t="s">
        <v>5</v>
      </c>
      <c r="F27" s="126">
        <v>1</v>
      </c>
      <c r="G27" s="127">
        <v>2</v>
      </c>
      <c r="H27" s="79"/>
      <c r="I27" s="112"/>
      <c r="J27" s="104">
        <f t="shared" si="0"/>
        <v>0</v>
      </c>
      <c r="K27" s="107" t="s">
        <v>19</v>
      </c>
    </row>
    <row r="28" spans="2:11" x14ac:dyDescent="0.35">
      <c r="B28" s="18">
        <v>4</v>
      </c>
      <c r="C28" s="43" t="s">
        <v>42</v>
      </c>
      <c r="D28" s="28" t="s">
        <v>20</v>
      </c>
      <c r="E28" s="20" t="s">
        <v>5</v>
      </c>
      <c r="F28" s="128">
        <v>5</v>
      </c>
      <c r="G28" s="129">
        <v>5</v>
      </c>
      <c r="H28" s="77"/>
      <c r="I28" s="113"/>
      <c r="J28" s="60">
        <f t="shared" si="0"/>
        <v>0</v>
      </c>
      <c r="K28" s="108" t="s">
        <v>19</v>
      </c>
    </row>
    <row r="29" spans="2:11" x14ac:dyDescent="0.35">
      <c r="B29" s="18">
        <v>5</v>
      </c>
      <c r="C29" s="43" t="s">
        <v>43</v>
      </c>
      <c r="D29" s="28" t="s">
        <v>20</v>
      </c>
      <c r="E29" s="20" t="s">
        <v>5</v>
      </c>
      <c r="F29" s="126">
        <v>5</v>
      </c>
      <c r="G29" s="127">
        <v>5</v>
      </c>
      <c r="H29" s="79"/>
      <c r="I29" s="112"/>
      <c r="J29" s="110">
        <f t="shared" si="0"/>
        <v>0</v>
      </c>
      <c r="K29" s="108" t="s">
        <v>19</v>
      </c>
    </row>
    <row r="30" spans="2:11" ht="39" x14ac:dyDescent="0.35">
      <c r="B30" s="18">
        <v>6</v>
      </c>
      <c r="C30" s="43" t="s">
        <v>44</v>
      </c>
      <c r="D30" s="28" t="s">
        <v>7</v>
      </c>
      <c r="E30" s="20" t="s">
        <v>70</v>
      </c>
      <c r="F30" s="130">
        <v>1</v>
      </c>
      <c r="G30" s="131">
        <v>1</v>
      </c>
      <c r="H30" s="83"/>
      <c r="I30" s="86"/>
      <c r="J30" s="104">
        <f t="shared" si="0"/>
        <v>0</v>
      </c>
      <c r="K30" s="108" t="s">
        <v>21</v>
      </c>
    </row>
    <row r="31" spans="2:11" ht="26" x14ac:dyDescent="0.35">
      <c r="B31" s="47">
        <v>7</v>
      </c>
      <c r="C31" s="43" t="s">
        <v>44</v>
      </c>
      <c r="D31" s="28" t="s">
        <v>22</v>
      </c>
      <c r="E31" s="20" t="s">
        <v>11</v>
      </c>
      <c r="F31" s="130">
        <v>1</v>
      </c>
      <c r="G31" s="131">
        <v>1</v>
      </c>
      <c r="H31" s="83"/>
      <c r="I31" s="86"/>
      <c r="J31" s="104">
        <f t="shared" si="0"/>
        <v>0</v>
      </c>
      <c r="K31" s="108" t="s">
        <v>21</v>
      </c>
    </row>
    <row r="32" spans="2:11" ht="26" x14ac:dyDescent="0.35">
      <c r="B32" s="37">
        <v>8</v>
      </c>
      <c r="C32" s="43" t="s">
        <v>44</v>
      </c>
      <c r="D32" s="28" t="s">
        <v>10</v>
      </c>
      <c r="E32" s="20" t="s">
        <v>11</v>
      </c>
      <c r="F32" s="130">
        <v>1</v>
      </c>
      <c r="G32" s="131">
        <v>1</v>
      </c>
      <c r="H32" s="83"/>
      <c r="I32" s="86"/>
      <c r="J32" s="104">
        <f t="shared" si="0"/>
        <v>0</v>
      </c>
      <c r="K32" s="108" t="s">
        <v>21</v>
      </c>
    </row>
    <row r="33" spans="2:11" ht="26" x14ac:dyDescent="0.35">
      <c r="B33" s="12">
        <v>9</v>
      </c>
      <c r="C33" s="43" t="s">
        <v>44</v>
      </c>
      <c r="D33" s="28" t="s">
        <v>12</v>
      </c>
      <c r="E33" s="20" t="s">
        <v>11</v>
      </c>
      <c r="F33" s="130">
        <v>1</v>
      </c>
      <c r="G33" s="131">
        <v>1</v>
      </c>
      <c r="H33" s="83"/>
      <c r="I33" s="86"/>
      <c r="J33" s="104">
        <f t="shared" si="0"/>
        <v>0</v>
      </c>
      <c r="K33" s="108" t="s">
        <v>21</v>
      </c>
    </row>
    <row r="34" spans="2:11" ht="15" thickBot="1" x14ac:dyDescent="0.4">
      <c r="B34" s="23">
        <v>10</v>
      </c>
      <c r="C34" s="44" t="s">
        <v>45</v>
      </c>
      <c r="D34" s="32" t="s">
        <v>38</v>
      </c>
      <c r="E34" s="25" t="s">
        <v>31</v>
      </c>
      <c r="F34" s="132">
        <v>1</v>
      </c>
      <c r="G34" s="133">
        <v>5</v>
      </c>
      <c r="H34" s="80"/>
      <c r="I34" s="113"/>
      <c r="J34" s="61">
        <f t="shared" si="0"/>
        <v>0</v>
      </c>
      <c r="K34" s="109" t="s">
        <v>21</v>
      </c>
    </row>
    <row r="35" spans="2:11" ht="15" thickBot="1" x14ac:dyDescent="0.4">
      <c r="B35" s="45"/>
      <c r="I35" s="33" t="s">
        <v>58</v>
      </c>
      <c r="J35" s="62">
        <f>SUM(J25:J34)</f>
        <v>0</v>
      </c>
    </row>
    <row r="36" spans="2:11" ht="15" thickBot="1" x14ac:dyDescent="0.4">
      <c r="B36" s="45"/>
      <c r="I36" s="90"/>
      <c r="J36" s="91"/>
    </row>
    <row r="37" spans="2:11" ht="15" thickBot="1" x14ac:dyDescent="0.4">
      <c r="B37" s="148" t="s">
        <v>65</v>
      </c>
      <c r="C37" s="149"/>
      <c r="D37" s="149"/>
      <c r="E37" s="149"/>
      <c r="F37" s="150"/>
    </row>
    <row r="38" spans="2:11" ht="67" thickBot="1" x14ac:dyDescent="0.4">
      <c r="B38" s="4" t="s">
        <v>1</v>
      </c>
      <c r="C38" s="4" t="s">
        <v>66</v>
      </c>
      <c r="D38" s="36" t="s">
        <v>40</v>
      </c>
      <c r="E38" s="34" t="s">
        <v>23</v>
      </c>
      <c r="F38" s="4" t="s">
        <v>57</v>
      </c>
    </row>
    <row r="39" spans="2:11" x14ac:dyDescent="0.35">
      <c r="B39" s="18">
        <v>11</v>
      </c>
      <c r="C39" s="46" t="s">
        <v>47</v>
      </c>
      <c r="D39" s="134">
        <v>200</v>
      </c>
      <c r="E39" s="76"/>
      <c r="F39" s="119">
        <f t="shared" ref="F39:F44" si="1">(D39*E39)</f>
        <v>0</v>
      </c>
    </row>
    <row r="40" spans="2:11" x14ac:dyDescent="0.35">
      <c r="B40" s="47">
        <v>12</v>
      </c>
      <c r="C40" s="48" t="s">
        <v>48</v>
      </c>
      <c r="D40" s="135">
        <v>10</v>
      </c>
      <c r="E40" s="77"/>
      <c r="F40" s="2">
        <f t="shared" si="1"/>
        <v>0</v>
      </c>
    </row>
    <row r="41" spans="2:11" x14ac:dyDescent="0.35">
      <c r="B41" s="12">
        <v>13</v>
      </c>
      <c r="C41" s="49" t="s">
        <v>49</v>
      </c>
      <c r="D41" s="135">
        <v>10</v>
      </c>
      <c r="E41" s="79"/>
      <c r="F41" s="120">
        <f t="shared" si="1"/>
        <v>0</v>
      </c>
    </row>
    <row r="42" spans="2:11" x14ac:dyDescent="0.35">
      <c r="B42" s="12">
        <v>14</v>
      </c>
      <c r="C42" s="115" t="s">
        <v>50</v>
      </c>
      <c r="D42" s="136">
        <v>35</v>
      </c>
      <c r="E42" s="77"/>
      <c r="F42" s="120">
        <f t="shared" si="1"/>
        <v>0</v>
      </c>
    </row>
    <row r="43" spans="2:11" x14ac:dyDescent="0.35">
      <c r="B43" s="47">
        <v>15</v>
      </c>
      <c r="C43" s="115" t="s">
        <v>51</v>
      </c>
      <c r="D43" s="137">
        <v>15</v>
      </c>
      <c r="E43" s="117"/>
      <c r="F43" s="2">
        <f t="shared" si="1"/>
        <v>0</v>
      </c>
    </row>
    <row r="44" spans="2:11" ht="15" thickBot="1" x14ac:dyDescent="0.4">
      <c r="B44" s="116">
        <v>16</v>
      </c>
      <c r="C44" s="50" t="s">
        <v>67</v>
      </c>
      <c r="D44" s="138">
        <v>20</v>
      </c>
      <c r="E44" s="118"/>
      <c r="F44" s="121">
        <f t="shared" si="1"/>
        <v>0</v>
      </c>
    </row>
    <row r="45" spans="2:11" ht="29.5" thickBot="1" x14ac:dyDescent="0.4">
      <c r="B45" s="53"/>
      <c r="E45" s="63" t="s">
        <v>58</v>
      </c>
      <c r="F45" s="52">
        <f>SUM(F39:F44)</f>
        <v>0</v>
      </c>
    </row>
    <row r="46" spans="2:11" ht="15" thickBot="1" x14ac:dyDescent="0.4"/>
    <row r="47" spans="2:11" ht="18" thickBot="1" x14ac:dyDescent="0.4">
      <c r="B47" s="139" t="s">
        <v>55</v>
      </c>
      <c r="C47" s="140"/>
      <c r="D47" s="140"/>
      <c r="E47" s="140"/>
      <c r="F47" s="141"/>
    </row>
    <row r="48" spans="2:11" ht="15" thickBot="1" x14ac:dyDescent="0.4">
      <c r="B48" s="1"/>
      <c r="C48" s="51"/>
      <c r="D48" s="73" t="s">
        <v>25</v>
      </c>
      <c r="E48" s="74" t="s">
        <v>16</v>
      </c>
      <c r="F48" s="75" t="s">
        <v>26</v>
      </c>
    </row>
    <row r="49" spans="2:6" x14ac:dyDescent="0.35">
      <c r="B49" s="157" t="s">
        <v>57</v>
      </c>
      <c r="C49" s="158"/>
      <c r="D49" s="67">
        <f>J20</f>
        <v>0</v>
      </c>
      <c r="E49" s="68">
        <f>J35+F45</f>
        <v>0</v>
      </c>
      <c r="F49" s="69">
        <f>SUM(D49:E49)</f>
        <v>0</v>
      </c>
    </row>
    <row r="50" spans="2:6" ht="15" thickBot="1" x14ac:dyDescent="0.4">
      <c r="B50" s="159" t="s">
        <v>60</v>
      </c>
      <c r="C50" s="154"/>
      <c r="D50" s="70">
        <f>D49*3</f>
        <v>0</v>
      </c>
      <c r="E50" s="71">
        <f>E49*3</f>
        <v>0</v>
      </c>
      <c r="F50" s="72">
        <f>SUM(D50:E50)</f>
        <v>0</v>
      </c>
    </row>
    <row r="51" spans="2:6" ht="31" customHeight="1" thickBot="1" x14ac:dyDescent="0.4">
      <c r="B51" s="153" t="s">
        <v>61</v>
      </c>
      <c r="C51" s="154"/>
      <c r="D51" s="70">
        <f>D49</f>
        <v>0</v>
      </c>
      <c r="E51" s="71">
        <f>E49</f>
        <v>0</v>
      </c>
      <c r="F51" s="72">
        <f>SUM(D51:E51)</f>
        <v>0</v>
      </c>
    </row>
    <row r="52" spans="2:6" ht="19.5" thickTop="1" thickBot="1" x14ac:dyDescent="0.5">
      <c r="D52" s="155" t="s">
        <v>30</v>
      </c>
      <c r="E52" s="156"/>
      <c r="F52" s="88">
        <f>SUM(F50:F51)</f>
        <v>0</v>
      </c>
    </row>
    <row r="54" spans="2:6" ht="16.5" x14ac:dyDescent="0.35">
      <c r="B54" s="65">
        <v>1</v>
      </c>
      <c r="C54" s="66" t="s">
        <v>52</v>
      </c>
    </row>
    <row r="55" spans="2:6" ht="16.5" x14ac:dyDescent="0.35">
      <c r="B55" s="65">
        <v>2</v>
      </c>
      <c r="C55" s="66" t="s">
        <v>62</v>
      </c>
    </row>
    <row r="56" spans="2:6" ht="16.5" x14ac:dyDescent="0.35">
      <c r="B56" s="65">
        <v>3</v>
      </c>
      <c r="C56" s="66" t="s">
        <v>36</v>
      </c>
    </row>
    <row r="57" spans="2:6" ht="16.5" x14ac:dyDescent="0.35">
      <c r="B57" s="65">
        <v>4</v>
      </c>
      <c r="C57" s="66" t="s">
        <v>63</v>
      </c>
    </row>
    <row r="58" spans="2:6" ht="16.5" x14ac:dyDescent="0.35">
      <c r="B58" s="65">
        <v>5</v>
      </c>
      <c r="C58" s="66" t="s">
        <v>64</v>
      </c>
    </row>
    <row r="59" spans="2:6" ht="16.5" x14ac:dyDescent="0.35">
      <c r="B59" s="65">
        <v>6</v>
      </c>
      <c r="C59" s="66" t="s">
        <v>54</v>
      </c>
    </row>
    <row r="60" spans="2:6" ht="16.5" x14ac:dyDescent="0.35">
      <c r="B60" s="65">
        <v>7</v>
      </c>
      <c r="C60" s="66" t="s">
        <v>35</v>
      </c>
    </row>
  </sheetData>
  <sheetProtection algorithmName="SHA-512" hashValue="eMO5QOrTX/bGOgit9PhxhszVgGju4CrvY87yAXqr6MUUd0MRLcG3l6GaQPA8MEjAFDXxT3XWdDBqXzudrHTFMw==" saltValue="TH+dfJatV6uf1fdVZ7cqjw==" spinCount="100000" sheet="1" objects="1" scenarios="1"/>
  <mergeCells count="13">
    <mergeCell ref="B51:C51"/>
    <mergeCell ref="D52:E52"/>
    <mergeCell ref="B16:K16"/>
    <mergeCell ref="B9:K9"/>
    <mergeCell ref="B49:C49"/>
    <mergeCell ref="B50:C50"/>
    <mergeCell ref="B23:K23"/>
    <mergeCell ref="B7:E7"/>
    <mergeCell ref="B21:E21"/>
    <mergeCell ref="B2:K3"/>
    <mergeCell ref="B47:F47"/>
    <mergeCell ref="B37:F37"/>
    <mergeCell ref="D5:E5"/>
  </mergeCells>
  <phoneticPr fontId="17" type="noConversion"/>
  <pageMargins left="0.7" right="0.7" top="0.75" bottom="0.7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Part A &amp; B - Taux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Pierre-Alexandre Seingier</dc:creator>
  <cp:lastModifiedBy>Pierre-Alexandre Seingier</cp:lastModifiedBy>
  <cp:lastPrinted>2024-01-25T18:21:02Z</cp:lastPrinted>
  <dcterms:created xsi:type="dcterms:W3CDTF">2024-01-19T16:33:59Z</dcterms:created>
  <dcterms:modified xsi:type="dcterms:W3CDTF">2024-04-19T19:14:24Z</dcterms:modified>
</cp:coreProperties>
</file>