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J:\Dir Comptabilité\Approvisionnements\02_Processus d'approvisionnement (projets)\Appel d'offres\DDP-24-1581 - Gestion des déchets\02_Supports de DDP\"/>
    </mc:Choice>
  </mc:AlternateContent>
  <xr:revisionPtr revIDLastSave="0" documentId="13_ncr:1_{76CD1C62-C969-413D-8134-23EB31244532}" xr6:coauthVersionLast="47" xr6:coauthVersionMax="47" xr10:uidLastSave="{00000000-0000-0000-0000-000000000000}"/>
  <bookViews>
    <workbookView xWindow="-120" yWindow="-120" windowWidth="29040" windowHeight="15840" xr2:uid="{D93C2388-6EB8-4749-B18E-E00655451E46}"/>
  </bookViews>
  <sheets>
    <sheet name="Part A &amp; B - Taux"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H30" i="1"/>
  <c r="H29" i="1"/>
  <c r="H28" i="1"/>
  <c r="H27" i="1"/>
  <c r="H26" i="1"/>
  <c r="H24" i="1"/>
  <c r="H31" i="1" s="1"/>
  <c r="J16" i="1"/>
  <c r="J11" i="1"/>
  <c r="J18" i="1"/>
  <c r="J17" i="1"/>
  <c r="J14" i="1"/>
  <c r="J13" i="1"/>
  <c r="J12" i="1"/>
  <c r="G35" i="1"/>
  <c r="G38" i="1"/>
  <c r="G37" i="1"/>
  <c r="G36" i="1"/>
  <c r="J19" i="1" l="1"/>
  <c r="D43" i="1" s="1"/>
  <c r="G39" i="1"/>
  <c r="E43" i="1" s="1"/>
  <c r="E44" i="1" s="1"/>
  <c r="D45" i="1" l="1"/>
  <c r="D44" i="1"/>
  <c r="F44" i="1" l="1"/>
  <c r="E45" i="1"/>
  <c r="F45" i="1" s="1"/>
  <c r="F43" i="1"/>
  <c r="F46" i="1" l="1"/>
</calcChain>
</file>

<file path=xl/sharedStrings.xml><?xml version="1.0" encoding="utf-8"?>
<sst xmlns="http://schemas.openxmlformats.org/spreadsheetml/2006/main" count="131" uniqueCount="63">
  <si>
    <t>Levées programmées en période estivale (1er mai au 31 octobre = 184 jours)</t>
  </si>
  <si>
    <t>Art.</t>
  </si>
  <si>
    <t>Équipements concernés</t>
  </si>
  <si>
    <t>Volume des équipements</t>
  </si>
  <si>
    <t>30 V3</t>
  </si>
  <si>
    <t>Roll off</t>
  </si>
  <si>
    <t xml:space="preserve">Conteneurs </t>
  </si>
  <si>
    <t>8 V3</t>
  </si>
  <si>
    <t>Inclus</t>
  </si>
  <si>
    <t>Conteneurs</t>
  </si>
  <si>
    <t>4 V3</t>
  </si>
  <si>
    <t>Front load</t>
  </si>
  <si>
    <t>2 V3</t>
  </si>
  <si>
    <t>Type d'équipements</t>
  </si>
  <si>
    <t>Disposition des déchets
(prix à la tonne)</t>
  </si>
  <si>
    <t>Redevance gouvernementale
(prix à la tonne)</t>
  </si>
  <si>
    <t>Levées programmées en période hivernale (1er novembre au 30 avril = 181 jours)</t>
  </si>
  <si>
    <t xml:space="preserve">Compacteurs </t>
  </si>
  <si>
    <t>Front load, Low Profile</t>
  </si>
  <si>
    <t>Services sur demande</t>
  </si>
  <si>
    <t>Location et levées des conteneurs sur demande</t>
  </si>
  <si>
    <t>40 V3</t>
  </si>
  <si>
    <t>Non</t>
  </si>
  <si>
    <t>20 V3</t>
  </si>
  <si>
    <t>Oui</t>
  </si>
  <si>
    <t>6 V3</t>
  </si>
  <si>
    <t xml:space="preserve">Traitement des déchets </t>
  </si>
  <si>
    <t>Type de déchets</t>
  </si>
  <si>
    <t>Déchets standard (matières résiduelles)</t>
  </si>
  <si>
    <t>Métal et bois non recyclable</t>
  </si>
  <si>
    <t>Matériaux de construction (CRD) – Non recyclables</t>
  </si>
  <si>
    <t>Déchets recyclables contaminés</t>
  </si>
  <si>
    <t>Frais de disposition des déchets 
Sont-ils inclus dans le prix unitaire par levée ?</t>
  </si>
  <si>
    <t>Redevance gouvernementale
Est-elle incluse dans le prix unitaire par levée ?</t>
  </si>
  <si>
    <t>Frais de disposition
(par tonne)</t>
  </si>
  <si>
    <t>Redevance gouvernementale
(par tonne)</t>
  </si>
  <si>
    <t>Front load, Low profile</t>
  </si>
  <si>
    <t>Partie A - Taux - Services récurrents</t>
  </si>
  <si>
    <t>Services récurrents</t>
  </si>
  <si>
    <t>Total</t>
  </si>
  <si>
    <r>
      <t xml:space="preserve">Nombre total de levées estimé (par année) </t>
    </r>
    <r>
      <rPr>
        <b/>
        <vertAlign val="superscript"/>
        <sz val="10"/>
        <rFont val="Calibri"/>
        <family val="2"/>
        <scheme val="minor"/>
      </rPr>
      <t>1</t>
    </r>
  </si>
  <si>
    <r>
      <t xml:space="preserve">Nombre total de tonnes de déchets estimé à disposer </t>
    </r>
    <r>
      <rPr>
        <b/>
        <vertAlign val="superscript"/>
        <sz val="10"/>
        <rFont val="Calibri"/>
        <family val="2"/>
        <scheme val="minor"/>
      </rPr>
      <t>2</t>
    </r>
    <r>
      <rPr>
        <b/>
        <sz val="10"/>
        <rFont val="Calibri"/>
        <family val="2"/>
        <scheme val="minor"/>
      </rPr>
      <t xml:space="preserve">
(par année)</t>
    </r>
  </si>
  <si>
    <r>
      <t xml:space="preserve">Prix unitaire par levée </t>
    </r>
    <r>
      <rPr>
        <b/>
        <vertAlign val="superscript"/>
        <sz val="10"/>
        <rFont val="Calibri"/>
        <family val="2"/>
        <scheme val="minor"/>
      </rPr>
      <t>3</t>
    </r>
  </si>
  <si>
    <r>
      <t>Compacteurs</t>
    </r>
    <r>
      <rPr>
        <sz val="8"/>
        <color rgb="FF000000"/>
        <rFont val="Calibri"/>
        <family val="2"/>
        <scheme val="minor"/>
      </rPr>
      <t>  </t>
    </r>
    <r>
      <rPr>
        <sz val="10"/>
        <rFont val="Calibri"/>
        <family val="2"/>
        <scheme val="minor"/>
      </rPr>
      <t xml:space="preserve"> </t>
    </r>
  </si>
  <si>
    <r>
      <t xml:space="preserve">Nombre total de levées estimé (par année) </t>
    </r>
    <r>
      <rPr>
        <b/>
        <vertAlign val="superscript"/>
        <sz val="10"/>
        <rFont val="Calibri"/>
        <family val="2"/>
        <scheme val="minor"/>
      </rPr>
      <t>4</t>
    </r>
  </si>
  <si>
    <t>N/A</t>
  </si>
  <si>
    <t>Coût mensuel de location</t>
  </si>
  <si>
    <r>
      <t xml:space="preserve">Nombre total de tonnes de déchets estimé à disposer </t>
    </r>
    <r>
      <rPr>
        <b/>
        <vertAlign val="superscript"/>
        <sz val="10"/>
        <rFont val="Calibri"/>
        <family val="2"/>
        <scheme val="minor"/>
      </rPr>
      <t>5</t>
    </r>
    <r>
      <rPr>
        <b/>
        <sz val="10"/>
        <rFont val="Calibri"/>
        <family val="2"/>
        <scheme val="minor"/>
      </rPr>
      <t xml:space="preserve">
(par année)</t>
    </r>
  </si>
  <si>
    <t>Nom du Proposant:</t>
  </si>
  <si>
    <t>Partie B - Taux - Services sur demande</t>
  </si>
  <si>
    <r>
      <t>Synthèse des coûts</t>
    </r>
    <r>
      <rPr>
        <b/>
        <vertAlign val="superscript"/>
        <sz val="12"/>
        <color theme="1"/>
        <rFont val="Calibri"/>
        <family val="2"/>
        <scheme val="minor"/>
      </rPr>
      <t>6</t>
    </r>
  </si>
  <si>
    <t xml:space="preserve">La synthèse des coûts n'est qu'une estimation par la Société pour les fins de l'évaluation de la Proposition pour le critère du Prix.  Les prix indiqués représentent nullement un engagement de la part de la Société à donner des services pour cette valeur.  </t>
  </si>
  <si>
    <t xml:space="preserve">Le prix unitaire de levée doit inclure tous les frais nécessaires à la réalisation des services, ainsi que la mise à disposition des équipements. Les prix unitaires sont fermes pour la durée de l'Accord. </t>
  </si>
  <si>
    <t>Coût annuel estimé</t>
  </si>
  <si>
    <t>Coût total annuel estimé</t>
  </si>
  <si>
    <t>Coût total estimé de l'Accord</t>
  </si>
  <si>
    <t xml:space="preserve">Le nombre total de levées estimé est calculé selon les chiffres indiqués à l'Annexe 1A. Les estimations ne sont que pour les fins de l’évaluation de la Proposition pour le critère du Prix. Les prix indiqués à la colonne Coût annuel estimé ne représentent nullement un engagement de la part de la Société à donner des services pour cette valeur.  </t>
  </si>
  <si>
    <t xml:space="preserve">Le poids (tonne) annuel n'est qu'une estimation par la Société pour les fins de l'évaluation de la Proposition pour le critère du Prix.  Les prix indiqués à la colonne Coût annuel estimé ne représentent nullement un engagement de la part de la Société à donner des services pour cette valeur.  </t>
  </si>
  <si>
    <t xml:space="preserve">Le nombre total de levées sur demande n'est qu'une estimation par la Société pour les fins de l'évaluation de la Proposition pour le critère du Prix.  Les prix indiqués à la colonne Coût annuel estimé ne représentent nullement un engagement de la part de la Société à donner des services pour cette valeur.  </t>
  </si>
  <si>
    <t xml:space="preserve">Le poids (tonne) annuel de déchets à disposer sur demande n'est qu'une estimation par la Société pour les fins de l'évaluation de la Proposition pour le critère du Prix.  Les prix indiqués à la colonne Coût annuel estimé ne représentent nullement un engagement de la part de la Société à donner des services pour cette valeur.  </t>
  </si>
  <si>
    <t>ANNEXE 9
PRIX
DDP-24-1581 - Gestion des déchets</t>
  </si>
  <si>
    <t>Coût durée initiale du contrat (3 ans) estimé</t>
  </si>
  <si>
    <t>Option 1
Coût période additionnelle de 1 an estimé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</si>
</sst>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7" x14ac:knownFonts="1">
    <font>
      <sz val="11"/>
      <color theme="1"/>
      <name val="Calibri"/>
      <family val="2"/>
      <scheme val="minor"/>
    </font>
    <font>
      <b/>
      <sz val="12"/>
      <color theme="1"/>
      <name val="Calibri"/>
      <family val="2"/>
      <scheme val="minor"/>
    </font>
    <font>
      <b/>
      <sz val="14"/>
      <color theme="1"/>
      <name val="Calibri"/>
      <family val="2"/>
      <scheme val="minor"/>
    </font>
    <font>
      <sz val="8"/>
      <color rgb="FF000000"/>
      <name val="Calibri"/>
      <family val="2"/>
      <scheme val="minor"/>
    </font>
    <font>
      <sz val="11"/>
      <color theme="1"/>
      <name val="Calibri"/>
      <family val="2"/>
      <scheme val="minor"/>
    </font>
    <font>
      <b/>
      <sz val="11"/>
      <color theme="1"/>
      <name val="Calibri"/>
      <family val="2"/>
      <scheme val="minor"/>
    </font>
    <font>
      <b/>
      <sz val="10"/>
      <name val="Calibri"/>
      <family val="2"/>
      <scheme val="minor"/>
    </font>
    <font>
      <b/>
      <vertAlign val="superscript"/>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i/>
      <vertAlign val="superscript"/>
      <sz val="10"/>
      <color rgb="FF000000"/>
      <name val="Calibri"/>
      <family val="2"/>
      <scheme val="minor"/>
    </font>
    <font>
      <vertAlign val="superscript"/>
      <sz val="10"/>
      <color rgb="FF000000"/>
      <name val="Calibri"/>
      <family val="2"/>
      <scheme val="minor"/>
    </font>
    <font>
      <vertAlign val="superscript"/>
      <sz val="11"/>
      <color theme="1"/>
      <name val="Calibri"/>
      <family val="2"/>
      <scheme val="minor"/>
    </font>
    <font>
      <i/>
      <sz val="10"/>
      <name val="Calibri"/>
      <family val="2"/>
      <scheme val="minor"/>
    </font>
    <font>
      <b/>
      <vertAlign val="superscript"/>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7CAAC"/>
        <bgColor indexed="64"/>
      </patternFill>
    </fill>
    <fill>
      <patternFill patternType="solid">
        <fgColor theme="8" tint="0.59999389629810485"/>
        <bgColor indexed="64"/>
      </patternFill>
    </fill>
    <fill>
      <patternFill patternType="solid">
        <fgColor theme="9" tint="0.7999816888943144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154">
    <xf numFmtId="0" fontId="0" fillId="0" borderId="0" xfId="0"/>
    <xf numFmtId="0" fontId="0" fillId="0" borderId="13" xfId="0" applyBorder="1"/>
    <xf numFmtId="44" fontId="5" fillId="0" borderId="10" xfId="1" applyFont="1" applyBorder="1" applyAlignment="1">
      <alignment horizontal="right" vertical="center"/>
    </xf>
    <xf numFmtId="44" fontId="5" fillId="0" borderId="12" xfId="1" applyFont="1" applyBorder="1" applyAlignment="1">
      <alignment horizontal="right" vertical="center"/>
    </xf>
    <xf numFmtId="44" fontId="5" fillId="0" borderId="11" xfId="1" applyFont="1" applyBorder="1" applyAlignment="1">
      <alignment horizontal="right" vertical="center"/>
    </xf>
    <xf numFmtId="44" fontId="5" fillId="0" borderId="1" xfId="0" applyNumberFormat="1" applyFont="1" applyBorder="1"/>
    <xf numFmtId="0" fontId="6" fillId="0" borderId="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9" xfId="0" applyFont="1" applyBorder="1" applyAlignment="1">
      <alignment horizontal="center" vertical="center" wrapText="1"/>
    </xf>
    <xf numFmtId="0" fontId="8" fillId="0" borderId="0" xfId="0" applyFont="1" applyAlignment="1">
      <alignment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44" fontId="10" fillId="0" borderId="12" xfId="1" applyFont="1" applyBorder="1" applyAlignment="1">
      <alignment horizontal="right" vertical="center" wrapText="1"/>
    </xf>
    <xf numFmtId="0" fontId="6" fillId="0" borderId="18" xfId="0" applyFont="1" applyBorder="1" applyAlignment="1">
      <alignment horizontal="center" vertical="center" wrapText="1"/>
    </xf>
    <xf numFmtId="0" fontId="9" fillId="2" borderId="33" xfId="0" applyFont="1" applyFill="1" applyBorder="1" applyAlignment="1">
      <alignment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5" xfId="0" applyFont="1" applyFill="1" applyBorder="1" applyAlignment="1">
      <alignment horizontal="center" vertical="center" wrapText="1"/>
    </xf>
    <xf numFmtId="44" fontId="10" fillId="0" borderId="18" xfId="1" applyFont="1" applyBorder="1" applyAlignment="1">
      <alignment horizontal="right" vertical="center" wrapText="1"/>
    </xf>
    <xf numFmtId="0" fontId="9" fillId="2" borderId="19" xfId="0" applyFont="1" applyFill="1" applyBorder="1" applyAlignment="1">
      <alignment horizontal="center" vertical="center" wrapText="1"/>
    </xf>
    <xf numFmtId="0" fontId="6" fillId="0" borderId="48" xfId="0" applyFont="1" applyBorder="1" applyAlignment="1">
      <alignment horizontal="center" vertical="center" wrapText="1"/>
    </xf>
    <xf numFmtId="0" fontId="9" fillId="2" borderId="34" xfId="0" applyFont="1" applyFill="1" applyBorder="1" applyAlignment="1">
      <alignment vertical="center" wrapText="1"/>
    </xf>
    <xf numFmtId="0" fontId="9" fillId="2" borderId="3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2" borderId="7" xfId="0" applyFont="1" applyFill="1" applyBorder="1" applyAlignment="1">
      <alignment vertical="center" wrapText="1"/>
    </xf>
    <xf numFmtId="0" fontId="9" fillId="2" borderId="4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0" borderId="30" xfId="0" applyFont="1" applyBorder="1" applyAlignment="1">
      <alignment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vertical="center" wrapText="1"/>
    </xf>
    <xf numFmtId="0" fontId="9" fillId="2" borderId="33" xfId="0" applyFont="1" applyFill="1" applyBorder="1" applyAlignment="1">
      <alignment horizontal="center" vertical="center" wrapText="1"/>
    </xf>
    <xf numFmtId="0" fontId="9" fillId="2" borderId="26" xfId="0" applyFont="1" applyFill="1" applyBorder="1" applyAlignment="1">
      <alignment vertical="center" wrapText="1"/>
    </xf>
    <xf numFmtId="0" fontId="9" fillId="2" borderId="7" xfId="0" applyFont="1" applyFill="1" applyBorder="1" applyAlignment="1">
      <alignment horizontal="center" vertical="center" wrapText="1"/>
    </xf>
    <xf numFmtId="0" fontId="11" fillId="0" borderId="13" xfId="0" applyFont="1" applyBorder="1"/>
    <xf numFmtId="0" fontId="6" fillId="0" borderId="4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24" xfId="0" applyFont="1" applyBorder="1" applyAlignment="1">
      <alignment vertical="center" wrapText="1"/>
    </xf>
    <xf numFmtId="0" fontId="9"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3" xfId="0" applyFont="1" applyBorder="1" applyAlignment="1">
      <alignment horizontal="center" vertical="center" wrapText="1"/>
    </xf>
    <xf numFmtId="0" fontId="9" fillId="2" borderId="31" xfId="0" applyFont="1" applyFill="1" applyBorder="1" applyAlignment="1">
      <alignment vertical="center" wrapText="1"/>
    </xf>
    <xf numFmtId="0" fontId="9" fillId="2" borderId="32"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0" borderId="21" xfId="0" applyFont="1" applyBorder="1" applyAlignment="1">
      <alignment horizontal="center" vertical="center" wrapText="1"/>
    </xf>
    <xf numFmtId="0" fontId="9" fillId="2" borderId="20" xfId="0" applyFont="1" applyFill="1" applyBorder="1" applyAlignment="1">
      <alignment vertical="center" wrapText="1"/>
    </xf>
    <xf numFmtId="0" fontId="8" fillId="0" borderId="33" xfId="0" applyFont="1" applyBorder="1" applyAlignment="1">
      <alignment horizontal="center" vertical="center" wrapText="1"/>
    </xf>
    <xf numFmtId="0" fontId="8" fillId="0" borderId="17" xfId="0" applyFont="1" applyBorder="1" applyAlignment="1">
      <alignment horizontal="center" vertical="center" wrapText="1"/>
    </xf>
    <xf numFmtId="0" fontId="9" fillId="2" borderId="50" xfId="0" applyFont="1" applyFill="1" applyBorder="1" applyAlignment="1">
      <alignment vertical="center" wrapText="1"/>
    </xf>
    <xf numFmtId="0" fontId="8" fillId="0" borderId="34" xfId="0" applyFont="1" applyBorder="1" applyAlignment="1">
      <alignment horizontal="center" vertical="center" wrapText="1"/>
    </xf>
    <xf numFmtId="0" fontId="8" fillId="0" borderId="27" xfId="0" applyFont="1" applyBorder="1" applyAlignment="1">
      <alignment horizontal="center" vertical="center" wrapText="1"/>
    </xf>
    <xf numFmtId="0" fontId="9" fillId="2" borderId="51" xfId="0" applyFont="1" applyFill="1" applyBorder="1" applyAlignment="1">
      <alignment vertical="center" wrapText="1"/>
    </xf>
    <xf numFmtId="0" fontId="8" fillId="0" borderId="7"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Alignment="1">
      <alignment vertical="center"/>
    </xf>
    <xf numFmtId="0" fontId="9" fillId="2" borderId="47" xfId="0" applyFont="1" applyFill="1" applyBorder="1" applyAlignment="1">
      <alignment vertical="center" wrapText="1"/>
    </xf>
    <xf numFmtId="0" fontId="6" fillId="0" borderId="12" xfId="0" applyFont="1" applyBorder="1" applyAlignment="1">
      <alignment horizontal="center" vertical="center" wrapText="1"/>
    </xf>
    <xf numFmtId="0" fontId="9" fillId="2" borderId="12" xfId="0" applyFont="1" applyFill="1" applyBorder="1" applyAlignment="1">
      <alignment vertical="center" wrapText="1"/>
    </xf>
    <xf numFmtId="0" fontId="9" fillId="2" borderId="18" xfId="0" applyFont="1" applyFill="1" applyBorder="1" applyAlignment="1">
      <alignment vertical="center" wrapText="1"/>
    </xf>
    <xf numFmtId="0" fontId="9" fillId="2" borderId="60" xfId="0" applyFont="1" applyFill="1" applyBorder="1" applyAlignment="1">
      <alignment vertical="center" wrapText="1"/>
    </xf>
    <xf numFmtId="0" fontId="0" fillId="0" borderId="9" xfId="0" applyBorder="1"/>
    <xf numFmtId="44" fontId="5" fillId="0" borderId="9" xfId="0" applyNumberFormat="1" applyFont="1" applyBorder="1"/>
    <xf numFmtId="0" fontId="12" fillId="0" borderId="0" xfId="0" applyFont="1" applyAlignment="1">
      <alignment vertical="top"/>
    </xf>
    <xf numFmtId="0" fontId="9" fillId="5" borderId="4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2" xfId="0" applyFont="1" applyBorder="1" applyAlignment="1">
      <alignment horizontal="center" vertical="center" wrapText="1"/>
    </xf>
    <xf numFmtId="0" fontId="9" fillId="2" borderId="52" xfId="0" applyFont="1" applyFill="1" applyBorder="1" applyAlignment="1">
      <alignment horizontal="center" vertical="center" wrapText="1"/>
    </xf>
    <xf numFmtId="0" fontId="9" fillId="2" borderId="36" xfId="0" applyFont="1" applyFill="1" applyBorder="1" applyAlignment="1">
      <alignment horizontal="center" vertical="center" wrapText="1"/>
    </xf>
    <xf numFmtId="44" fontId="5" fillId="0" borderId="10" xfId="1" applyFont="1" applyBorder="1"/>
    <xf numFmtId="44" fontId="5" fillId="0" borderId="18" xfId="1" applyFont="1" applyBorder="1"/>
    <xf numFmtId="44" fontId="5" fillId="0" borderId="60" xfId="1" applyFont="1" applyBorder="1"/>
    <xf numFmtId="44" fontId="5" fillId="0" borderId="1" xfId="1" applyFont="1" applyBorder="1"/>
    <xf numFmtId="0" fontId="5" fillId="0" borderId="1" xfId="0" applyFont="1" applyBorder="1" applyAlignment="1">
      <alignment horizontal="left" vertical="center" wrapText="1"/>
    </xf>
    <xf numFmtId="0" fontId="6" fillId="0" borderId="43" xfId="0" applyFont="1" applyBorder="1" applyAlignment="1">
      <alignment horizontal="center" vertical="center" wrapText="1"/>
    </xf>
    <xf numFmtId="0" fontId="14" fillId="0" borderId="0" xfId="0" applyFont="1"/>
    <xf numFmtId="0" fontId="15" fillId="0" borderId="0" xfId="0" applyFont="1" applyAlignment="1">
      <alignment vertical="center"/>
    </xf>
    <xf numFmtId="44" fontId="5" fillId="0" borderId="2" xfId="0" applyNumberFormat="1" applyFont="1" applyBorder="1" applyAlignment="1">
      <alignment horizontal="left" vertical="center"/>
    </xf>
    <xf numFmtId="44" fontId="5" fillId="0" borderId="4" xfId="0" applyNumberFormat="1" applyFont="1" applyBorder="1" applyAlignment="1">
      <alignment horizontal="left" vertical="center"/>
    </xf>
    <xf numFmtId="44" fontId="5" fillId="0" borderId="10" xfId="0" applyNumberFormat="1" applyFont="1" applyBorder="1" applyAlignment="1">
      <alignment horizontal="left" vertical="center"/>
    </xf>
    <xf numFmtId="44" fontId="5" fillId="0" borderId="6" xfId="0" applyNumberFormat="1" applyFont="1" applyBorder="1" applyAlignment="1">
      <alignment horizontal="left" vertical="center"/>
    </xf>
    <xf numFmtId="44" fontId="5" fillId="0" borderId="8" xfId="0" applyNumberFormat="1" applyFont="1" applyBorder="1" applyAlignment="1">
      <alignment horizontal="left" vertical="center"/>
    </xf>
    <xf numFmtId="44" fontId="5" fillId="0" borderId="11" xfId="0" applyNumberFormat="1"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10" xfId="0" applyFont="1" applyBorder="1" applyAlignment="1">
      <alignment horizontal="left" vertical="center"/>
    </xf>
    <xf numFmtId="44" fontId="10" fillId="3" borderId="46" xfId="1" applyFont="1" applyFill="1" applyBorder="1" applyAlignment="1" applyProtection="1">
      <alignment horizontal="right" vertical="center" wrapText="1"/>
      <protection locked="0"/>
    </xf>
    <xf numFmtId="44" fontId="10" fillId="3" borderId="29" xfId="1" applyFont="1" applyFill="1" applyBorder="1" applyAlignment="1" applyProtection="1">
      <alignment horizontal="right" vertical="center" wrapText="1"/>
      <protection locked="0"/>
    </xf>
    <xf numFmtId="44" fontId="10" fillId="3" borderId="53" xfId="1" applyFont="1" applyFill="1" applyBorder="1" applyAlignment="1" applyProtection="1">
      <alignment horizontal="right" vertical="center" wrapText="1"/>
      <protection locked="0"/>
    </xf>
    <xf numFmtId="44" fontId="10" fillId="3" borderId="5" xfId="1" applyFont="1" applyFill="1" applyBorder="1" applyAlignment="1" applyProtection="1">
      <alignment horizontal="right" vertical="center" wrapText="1"/>
      <protection locked="0"/>
    </xf>
    <xf numFmtId="44" fontId="10" fillId="3" borderId="20" xfId="1" applyFont="1" applyFill="1" applyBorder="1" applyAlignment="1" applyProtection="1">
      <alignment horizontal="right" vertical="center" wrapText="1"/>
      <protection locked="0"/>
    </xf>
    <xf numFmtId="44" fontId="10" fillId="3" borderId="19" xfId="1" applyFont="1" applyFill="1" applyBorder="1" applyAlignment="1" applyProtection="1">
      <alignment horizontal="right" vertical="center" wrapText="1"/>
      <protection locked="0"/>
    </xf>
    <xf numFmtId="44" fontId="10" fillId="3" borderId="51" xfId="1" applyFont="1" applyFill="1" applyBorder="1" applyAlignment="1" applyProtection="1">
      <alignment horizontal="right" vertical="center" wrapText="1"/>
      <protection locked="0"/>
    </xf>
    <xf numFmtId="44" fontId="10" fillId="3" borderId="8" xfId="1" applyFont="1" applyFill="1" applyBorder="1" applyAlignment="1" applyProtection="1">
      <alignment horizontal="right" vertical="center" wrapText="1"/>
      <protection locked="0"/>
    </xf>
    <xf numFmtId="44" fontId="10" fillId="3" borderId="2" xfId="1" applyFont="1" applyFill="1" applyBorder="1" applyAlignment="1" applyProtection="1">
      <alignment horizontal="right" vertical="center" wrapText="1"/>
      <protection locked="0"/>
    </xf>
    <xf numFmtId="44" fontId="10" fillId="3" borderId="15" xfId="1" applyFont="1" applyFill="1" applyBorder="1" applyAlignment="1" applyProtection="1">
      <alignment horizontal="right" vertical="center" wrapText="1"/>
      <protection locked="0"/>
    </xf>
    <xf numFmtId="44" fontId="10" fillId="3" borderId="55" xfId="1" applyFont="1" applyFill="1" applyBorder="1" applyAlignment="1" applyProtection="1">
      <alignment horizontal="right" vertical="center" wrapText="1"/>
      <protection locked="0"/>
    </xf>
    <xf numFmtId="44" fontId="10" fillId="3" borderId="56" xfId="1" applyFont="1" applyFill="1" applyBorder="1" applyAlignment="1" applyProtection="1">
      <alignment horizontal="right" vertical="center" wrapText="1"/>
      <protection locked="0"/>
    </xf>
    <xf numFmtId="44" fontId="10" fillId="3" borderId="50" xfId="1" applyFont="1" applyFill="1" applyBorder="1" applyAlignment="1" applyProtection="1">
      <alignment horizontal="right" vertical="center" wrapText="1"/>
      <protection locked="0"/>
    </xf>
    <xf numFmtId="44" fontId="10" fillId="3" borderId="6" xfId="1" applyFont="1" applyFill="1" applyBorder="1" applyAlignment="1" applyProtection="1">
      <alignment horizontal="right" vertical="center" wrapText="1"/>
      <protection locked="0"/>
    </xf>
    <xf numFmtId="44" fontId="10" fillId="3" borderId="59" xfId="1" applyFont="1" applyFill="1" applyBorder="1" applyAlignment="1" applyProtection="1">
      <alignment horizontal="right" vertical="center" wrapText="1"/>
      <protection locked="0"/>
    </xf>
    <xf numFmtId="44" fontId="10" fillId="3" borderId="57" xfId="1" applyFont="1" applyFill="1" applyBorder="1" applyAlignment="1" applyProtection="1">
      <alignment horizontal="right" vertical="center" wrapText="1"/>
      <protection locked="0"/>
    </xf>
    <xf numFmtId="44" fontId="10" fillId="3" borderId="30" xfId="1" applyFont="1" applyFill="1" applyBorder="1" applyAlignment="1" applyProtection="1">
      <alignment horizontal="right" vertical="center" wrapText="1"/>
      <protection locked="0"/>
    </xf>
    <xf numFmtId="44" fontId="10" fillId="3" borderId="28" xfId="1" applyFont="1" applyFill="1" applyBorder="1" applyAlignment="1" applyProtection="1">
      <alignment horizontal="right" vertical="center" wrapText="1"/>
      <protection locked="0"/>
    </xf>
    <xf numFmtId="44" fontId="10" fillId="3" borderId="41" xfId="1" applyFont="1" applyFill="1" applyBorder="1" applyAlignment="1" applyProtection="1">
      <alignment horizontal="right" vertical="center" wrapText="1"/>
      <protection locked="0"/>
    </xf>
    <xf numFmtId="0" fontId="0" fillId="0" borderId="14" xfId="0" applyBorder="1"/>
    <xf numFmtId="0" fontId="0" fillId="3" borderId="9" xfId="0" applyFill="1" applyBorder="1" applyProtection="1">
      <protection locked="0"/>
    </xf>
    <xf numFmtId="44" fontId="2" fillId="0" borderId="61" xfId="1" applyFont="1" applyBorder="1"/>
    <xf numFmtId="0" fontId="9" fillId="0" borderId="33"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0" xfId="0" applyFont="1"/>
    <xf numFmtId="44" fontId="5" fillId="0" borderId="0" xfId="1" applyFont="1" applyBorder="1"/>
    <xf numFmtId="0" fontId="0" fillId="5" borderId="52" xfId="0" applyFill="1" applyBorder="1" applyAlignment="1">
      <alignment horizontal="center"/>
    </xf>
    <xf numFmtId="0" fontId="0" fillId="5" borderId="16" xfId="0" applyFill="1" applyBorder="1" applyAlignment="1">
      <alignment horizontal="center"/>
    </xf>
    <xf numFmtId="0" fontId="0" fillId="5" borderId="39" xfId="0" applyFill="1" applyBorder="1" applyAlignment="1">
      <alignment horizontal="center"/>
    </xf>
    <xf numFmtId="0" fontId="0" fillId="5" borderId="37" xfId="0" applyFill="1" applyBorder="1" applyAlignment="1">
      <alignment horizontal="center"/>
    </xf>
    <xf numFmtId="0" fontId="0" fillId="5" borderId="49" xfId="0" applyFill="1" applyBorder="1" applyAlignment="1">
      <alignment horizontal="center"/>
    </xf>
    <xf numFmtId="0" fontId="0" fillId="5" borderId="2" xfId="0" applyFill="1" applyBorder="1" applyAlignment="1">
      <alignment horizontal="center" vertical="center"/>
    </xf>
    <xf numFmtId="0" fontId="0" fillId="5" borderId="38" xfId="0" applyFill="1" applyBorder="1" applyAlignment="1">
      <alignment horizontal="center" vertical="center"/>
    </xf>
    <xf numFmtId="0" fontId="0" fillId="5" borderId="6"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9" xfId="0" applyFont="1" applyFill="1" applyBorder="1" applyAlignment="1">
      <alignment horizontal="center" vertical="center"/>
    </xf>
    <xf numFmtId="0" fontId="2"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5" fillId="0" borderId="6" xfId="0" applyFont="1" applyBorder="1" applyAlignment="1">
      <alignment horizontal="left" wrapText="1"/>
    </xf>
    <xf numFmtId="0" fontId="5" fillId="0" borderId="7" xfId="0" applyFont="1" applyBorder="1" applyAlignment="1">
      <alignment horizontal="left"/>
    </xf>
    <xf numFmtId="0" fontId="2" fillId="0" borderId="13" xfId="0" applyFont="1" applyBorder="1" applyAlignment="1">
      <alignment horizontal="center"/>
    </xf>
    <xf numFmtId="0" fontId="2" fillId="0" borderId="62" xfId="0"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5" fillId="0" borderId="6" xfId="0" applyFont="1" applyBorder="1" applyAlignment="1">
      <alignment horizontal="left"/>
    </xf>
  </cellXfs>
  <cellStyles count="2">
    <cellStyle name="Monétaire" xfId="1" builtinId="4"/>
    <cellStyle name="Normal" xfId="0" builtinId="0"/>
  </cellStyles>
  <dxfs count="0"/>
  <tableStyles count="0" defaultTableStyle="TableStyleMedium2" defaultPivotStyle="PivotStyleLight16"/>
  <colors>
    <mruColors>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434E-67B2-4C6D-80D4-9F197CFEA522}">
  <sheetPr>
    <pageSetUpPr fitToPage="1"/>
  </sheetPr>
  <dimension ref="B1:L59"/>
  <sheetViews>
    <sheetView tabSelected="1" topLeftCell="A26" zoomScale="85" zoomScaleNormal="85" workbookViewId="0">
      <selection activeCell="G41" sqref="G41"/>
    </sheetView>
  </sheetViews>
  <sheetFormatPr baseColWidth="10" defaultColWidth="10.85546875" defaultRowHeight="15" x14ac:dyDescent="0.25"/>
  <cols>
    <col min="1" max="1" width="2.7109375" customWidth="1"/>
    <col min="2" max="2" width="3.85546875" customWidth="1"/>
    <col min="3" max="3" width="33.85546875" customWidth="1"/>
    <col min="4" max="4" width="21.85546875" bestFit="1" customWidth="1"/>
    <col min="5" max="5" width="20.5703125" bestFit="1" customWidth="1"/>
    <col min="6" max="6" width="18.85546875" customWidth="1"/>
    <col min="7" max="7" width="28.140625" customWidth="1"/>
    <col min="8" max="8" width="27.28515625" bestFit="1" customWidth="1"/>
    <col min="9" max="9" width="26.140625" customWidth="1"/>
    <col min="10" max="10" width="19" bestFit="1" customWidth="1"/>
    <col min="11" max="11" width="23" bestFit="1" customWidth="1"/>
    <col min="12" max="12" width="20.42578125" customWidth="1"/>
  </cols>
  <sheetData>
    <row r="1" spans="2:12" ht="15.75" thickBot="1" x14ac:dyDescent="0.3"/>
    <row r="2" spans="2:12" ht="32.1" customHeight="1" x14ac:dyDescent="0.25">
      <c r="B2" s="138" t="s">
        <v>60</v>
      </c>
      <c r="C2" s="139"/>
      <c r="D2" s="139"/>
      <c r="E2" s="139"/>
      <c r="F2" s="139"/>
      <c r="G2" s="139"/>
      <c r="H2" s="139"/>
      <c r="I2" s="139"/>
      <c r="J2" s="139"/>
      <c r="K2" s="139"/>
      <c r="L2" s="140"/>
    </row>
    <row r="3" spans="2:12" ht="26.1" customHeight="1" thickBot="1" x14ac:dyDescent="0.3">
      <c r="B3" s="141"/>
      <c r="C3" s="142"/>
      <c r="D3" s="142"/>
      <c r="E3" s="142"/>
      <c r="F3" s="142"/>
      <c r="G3" s="142"/>
      <c r="H3" s="142"/>
      <c r="I3" s="142"/>
      <c r="J3" s="142"/>
      <c r="K3" s="142"/>
      <c r="L3" s="143"/>
    </row>
    <row r="4" spans="2:12" ht="15.75" thickBot="1" x14ac:dyDescent="0.3"/>
    <row r="5" spans="2:12" ht="15.75" thickBot="1" x14ac:dyDescent="0.3">
      <c r="B5" s="1" t="s">
        <v>48</v>
      </c>
      <c r="C5" s="120"/>
      <c r="D5" s="121"/>
    </row>
    <row r="6" spans="2:12" ht="15.75" thickBot="1" x14ac:dyDescent="0.3"/>
    <row r="7" spans="2:12" ht="16.5" thickBot="1" x14ac:dyDescent="0.3">
      <c r="B7" s="135" t="s">
        <v>37</v>
      </c>
      <c r="C7" s="136"/>
      <c r="D7" s="136"/>
      <c r="E7" s="137"/>
    </row>
    <row r="8" spans="2:12" ht="15.75" thickBot="1" x14ac:dyDescent="0.3"/>
    <row r="9" spans="2:12" ht="15.75" thickBot="1" x14ac:dyDescent="0.3">
      <c r="B9" s="144" t="s">
        <v>0</v>
      </c>
      <c r="C9" s="145"/>
      <c r="D9" s="145"/>
      <c r="E9" s="145"/>
      <c r="F9" s="145"/>
      <c r="G9" s="145"/>
      <c r="H9" s="145"/>
      <c r="I9" s="145"/>
      <c r="J9" s="145"/>
      <c r="K9" s="145"/>
      <c r="L9" s="146"/>
    </row>
    <row r="10" spans="2:12" ht="41.25" thickBot="1" x14ac:dyDescent="0.3">
      <c r="B10" s="6" t="s">
        <v>1</v>
      </c>
      <c r="C10" s="42" t="s">
        <v>2</v>
      </c>
      <c r="D10" s="89" t="s">
        <v>3</v>
      </c>
      <c r="E10" s="7" t="s">
        <v>13</v>
      </c>
      <c r="F10" s="9" t="s">
        <v>40</v>
      </c>
      <c r="G10" s="9" t="s">
        <v>41</v>
      </c>
      <c r="H10" s="42" t="s">
        <v>46</v>
      </c>
      <c r="I10" s="8" t="s">
        <v>42</v>
      </c>
      <c r="J10" s="6" t="s">
        <v>53</v>
      </c>
      <c r="K10" s="9" t="s">
        <v>14</v>
      </c>
      <c r="L10" s="10" t="s">
        <v>15</v>
      </c>
    </row>
    <row r="11" spans="2:12" x14ac:dyDescent="0.25">
      <c r="B11" s="22">
        <v>1</v>
      </c>
      <c r="C11" s="11" t="s">
        <v>43</v>
      </c>
      <c r="D11" s="12" t="s">
        <v>4</v>
      </c>
      <c r="E11" s="13" t="s">
        <v>5</v>
      </c>
      <c r="F11" s="75">
        <v>52</v>
      </c>
      <c r="G11" s="71">
        <v>450</v>
      </c>
      <c r="H11" s="111"/>
      <c r="I11" s="116"/>
      <c r="J11" s="14">
        <f>(F11*I11)+(G11*K11)+(G11*L11)+(H11*12)</f>
        <v>0</v>
      </c>
      <c r="K11" s="119"/>
      <c r="L11" s="104"/>
    </row>
    <row r="12" spans="2:12" x14ac:dyDescent="0.25">
      <c r="B12" s="15">
        <v>2</v>
      </c>
      <c r="C12" s="16" t="s">
        <v>6</v>
      </c>
      <c r="D12" s="17" t="s">
        <v>7</v>
      </c>
      <c r="E12" s="18" t="s">
        <v>18</v>
      </c>
      <c r="F12" s="73">
        <v>552</v>
      </c>
      <c r="G12" s="73" t="s">
        <v>45</v>
      </c>
      <c r="H12" s="73" t="s">
        <v>45</v>
      </c>
      <c r="I12" s="111"/>
      <c r="J12" s="20">
        <f>(F12*I12)</f>
        <v>0</v>
      </c>
      <c r="K12" s="19" t="s">
        <v>8</v>
      </c>
      <c r="L12" s="21" t="s">
        <v>8</v>
      </c>
    </row>
    <row r="13" spans="2:12" x14ac:dyDescent="0.25">
      <c r="B13" s="22">
        <v>3</v>
      </c>
      <c r="C13" s="23" t="s">
        <v>9</v>
      </c>
      <c r="D13" s="24" t="s">
        <v>10</v>
      </c>
      <c r="E13" s="25" t="s">
        <v>11</v>
      </c>
      <c r="F13" s="73">
        <v>552</v>
      </c>
      <c r="G13" s="75" t="s">
        <v>45</v>
      </c>
      <c r="H13" s="75" t="s">
        <v>45</v>
      </c>
      <c r="I13" s="112"/>
      <c r="J13" s="20">
        <f>(F13*I13)</f>
        <v>0</v>
      </c>
      <c r="K13" s="26" t="s">
        <v>8</v>
      </c>
      <c r="L13" s="27" t="s">
        <v>8</v>
      </c>
    </row>
    <row r="14" spans="2:12" ht="15.75" thickBot="1" x14ac:dyDescent="0.3">
      <c r="B14" s="28">
        <v>4</v>
      </c>
      <c r="C14" s="29" t="s">
        <v>9</v>
      </c>
      <c r="D14" s="30" t="s">
        <v>12</v>
      </c>
      <c r="E14" s="31" t="s">
        <v>11</v>
      </c>
      <c r="F14" s="74">
        <v>184</v>
      </c>
      <c r="G14" s="76" t="s">
        <v>45</v>
      </c>
      <c r="H14" s="76" t="s">
        <v>45</v>
      </c>
      <c r="I14" s="115"/>
      <c r="J14" s="20">
        <f>(F14*I14)</f>
        <v>0</v>
      </c>
      <c r="K14" s="32" t="s">
        <v>8</v>
      </c>
      <c r="L14" s="33" t="s">
        <v>8</v>
      </c>
    </row>
    <row r="15" spans="2:12" ht="15.75" thickBot="1" x14ac:dyDescent="0.3">
      <c r="B15" s="144" t="s">
        <v>16</v>
      </c>
      <c r="C15" s="145"/>
      <c r="D15" s="145"/>
      <c r="E15" s="145"/>
      <c r="F15" s="145"/>
      <c r="G15" s="145"/>
      <c r="H15" s="145"/>
      <c r="I15" s="145"/>
      <c r="J15" s="145"/>
      <c r="K15" s="145"/>
      <c r="L15" s="146"/>
    </row>
    <row r="16" spans="2:12" x14ac:dyDescent="0.25">
      <c r="B16" s="22">
        <v>5</v>
      </c>
      <c r="C16" s="34" t="s">
        <v>17</v>
      </c>
      <c r="D16" s="24" t="s">
        <v>4</v>
      </c>
      <c r="E16" s="25" t="s">
        <v>5</v>
      </c>
      <c r="F16" s="75">
        <v>13</v>
      </c>
      <c r="G16" s="72">
        <v>200</v>
      </c>
      <c r="H16" s="111"/>
      <c r="I16" s="112"/>
      <c r="J16" s="14">
        <f>(F16*I16)+(G16*K16)+(G16*L16)+(H16*12)</f>
        <v>0</v>
      </c>
      <c r="K16" s="117"/>
      <c r="L16" s="118"/>
    </row>
    <row r="17" spans="2:12" x14ac:dyDescent="0.25">
      <c r="B17" s="15">
        <v>6</v>
      </c>
      <c r="C17" s="36" t="s">
        <v>6</v>
      </c>
      <c r="D17" s="17" t="s">
        <v>7</v>
      </c>
      <c r="E17" s="18" t="s">
        <v>18</v>
      </c>
      <c r="F17" s="73">
        <v>156</v>
      </c>
      <c r="G17" s="123" t="s">
        <v>45</v>
      </c>
      <c r="H17" s="123" t="s">
        <v>45</v>
      </c>
      <c r="I17" s="111"/>
      <c r="J17" s="20">
        <f>(F17*I17)</f>
        <v>0</v>
      </c>
      <c r="K17" s="19" t="s">
        <v>8</v>
      </c>
      <c r="L17" s="21" t="s">
        <v>8</v>
      </c>
    </row>
    <row r="18" spans="2:12" ht="15.75" thickBot="1" x14ac:dyDescent="0.3">
      <c r="B18" s="28">
        <v>7</v>
      </c>
      <c r="C18" s="38" t="s">
        <v>9</v>
      </c>
      <c r="D18" s="30" t="s">
        <v>10</v>
      </c>
      <c r="E18" s="31" t="s">
        <v>11</v>
      </c>
      <c r="F18" s="76">
        <v>234</v>
      </c>
      <c r="G18" s="124" t="s">
        <v>45</v>
      </c>
      <c r="H18" s="124" t="s">
        <v>45</v>
      </c>
      <c r="I18" s="115"/>
      <c r="J18" s="20">
        <f>(F18*I18)</f>
        <v>0</v>
      </c>
      <c r="K18" s="32" t="s">
        <v>8</v>
      </c>
      <c r="L18" s="33" t="s">
        <v>8</v>
      </c>
    </row>
    <row r="19" spans="2:12" ht="15.75" thickBot="1" x14ac:dyDescent="0.3">
      <c r="I19" s="40" t="s">
        <v>54</v>
      </c>
      <c r="J19" s="5">
        <f>SUM(J11:J14,J16:J18)</f>
        <v>0</v>
      </c>
    </row>
    <row r="20" spans="2:12" ht="16.5" thickBot="1" x14ac:dyDescent="0.3">
      <c r="B20" s="135" t="s">
        <v>49</v>
      </c>
      <c r="C20" s="136"/>
      <c r="D20" s="136"/>
      <c r="E20" s="137"/>
    </row>
    <row r="21" spans="2:12" ht="15.75" thickBot="1" x14ac:dyDescent="0.3"/>
    <row r="22" spans="2:12" ht="15.75" thickBot="1" x14ac:dyDescent="0.3">
      <c r="B22" s="144" t="s">
        <v>20</v>
      </c>
      <c r="C22" s="145"/>
      <c r="D22" s="145"/>
      <c r="E22" s="145"/>
      <c r="F22" s="145"/>
      <c r="G22" s="145"/>
      <c r="H22" s="145"/>
      <c r="I22" s="145"/>
      <c r="J22" s="146"/>
    </row>
    <row r="23" spans="2:12" ht="64.5" thickBot="1" x14ac:dyDescent="0.3">
      <c r="B23" s="6" t="s">
        <v>1</v>
      </c>
      <c r="C23" s="77" t="s">
        <v>2</v>
      </c>
      <c r="D23" s="78" t="s">
        <v>3</v>
      </c>
      <c r="E23" s="81" t="s">
        <v>13</v>
      </c>
      <c r="F23" s="81" t="s">
        <v>44</v>
      </c>
      <c r="G23" s="79" t="s">
        <v>42</v>
      </c>
      <c r="H23" s="6" t="s">
        <v>53</v>
      </c>
      <c r="I23" s="78" t="s">
        <v>32</v>
      </c>
      <c r="J23" s="80" t="s">
        <v>33</v>
      </c>
    </row>
    <row r="24" spans="2:12" x14ac:dyDescent="0.25">
      <c r="B24" s="64">
        <v>1</v>
      </c>
      <c r="C24" s="45" t="s">
        <v>9</v>
      </c>
      <c r="D24" s="46" t="s">
        <v>21</v>
      </c>
      <c r="E24" s="82" t="s">
        <v>5</v>
      </c>
      <c r="F24" s="127">
        <v>10</v>
      </c>
      <c r="G24" s="109"/>
      <c r="H24" s="84">
        <f t="shared" ref="H24:H30" si="0">(F24*G24)</f>
        <v>0</v>
      </c>
      <c r="I24" s="47" t="s">
        <v>22</v>
      </c>
      <c r="J24" s="48" t="s">
        <v>22</v>
      </c>
    </row>
    <row r="25" spans="2:12" x14ac:dyDescent="0.25">
      <c r="B25" s="44">
        <v>2</v>
      </c>
      <c r="C25" s="49" t="s">
        <v>6</v>
      </c>
      <c r="D25" s="50" t="s">
        <v>4</v>
      </c>
      <c r="E25" s="83" t="s">
        <v>5</v>
      </c>
      <c r="F25" s="128">
        <v>10</v>
      </c>
      <c r="G25" s="105"/>
      <c r="H25" s="85">
        <f t="shared" si="0"/>
        <v>0</v>
      </c>
      <c r="I25" s="51" t="s">
        <v>22</v>
      </c>
      <c r="J25" s="52" t="s">
        <v>22</v>
      </c>
    </row>
    <row r="26" spans="2:12" x14ac:dyDescent="0.25">
      <c r="B26" s="15">
        <v>3</v>
      </c>
      <c r="C26" s="53" t="s">
        <v>9</v>
      </c>
      <c r="D26" s="37" t="s">
        <v>23</v>
      </c>
      <c r="E26" s="17" t="s">
        <v>5</v>
      </c>
      <c r="F26" s="128">
        <v>10</v>
      </c>
      <c r="G26" s="105"/>
      <c r="H26" s="85">
        <f t="shared" si="0"/>
        <v>0</v>
      </c>
      <c r="I26" s="54" t="s">
        <v>22</v>
      </c>
      <c r="J26" s="55" t="s">
        <v>22</v>
      </c>
    </row>
    <row r="27" spans="2:12" x14ac:dyDescent="0.25">
      <c r="B27" s="22">
        <v>4</v>
      </c>
      <c r="C27" s="56" t="s">
        <v>9</v>
      </c>
      <c r="D27" s="35" t="s">
        <v>7</v>
      </c>
      <c r="E27" s="24" t="s">
        <v>36</v>
      </c>
      <c r="F27" s="129">
        <v>1</v>
      </c>
      <c r="G27" s="110"/>
      <c r="H27" s="85">
        <f t="shared" si="0"/>
        <v>0</v>
      </c>
      <c r="I27" s="57" t="s">
        <v>24</v>
      </c>
      <c r="J27" s="58" t="s">
        <v>24</v>
      </c>
    </row>
    <row r="28" spans="2:12" x14ac:dyDescent="0.25">
      <c r="B28" s="22">
        <v>5</v>
      </c>
      <c r="C28" s="56" t="s">
        <v>9</v>
      </c>
      <c r="D28" s="35" t="s">
        <v>25</v>
      </c>
      <c r="E28" s="24" t="s">
        <v>11</v>
      </c>
      <c r="F28" s="128">
        <v>1</v>
      </c>
      <c r="G28" s="105"/>
      <c r="H28" s="85">
        <f t="shared" si="0"/>
        <v>0</v>
      </c>
      <c r="I28" s="57" t="s">
        <v>24</v>
      </c>
      <c r="J28" s="58" t="s">
        <v>24</v>
      </c>
    </row>
    <row r="29" spans="2:12" x14ac:dyDescent="0.25">
      <c r="B29" s="22">
        <v>6</v>
      </c>
      <c r="C29" s="56" t="s">
        <v>9</v>
      </c>
      <c r="D29" s="35" t="s">
        <v>10</v>
      </c>
      <c r="E29" s="24" t="s">
        <v>11</v>
      </c>
      <c r="F29" s="130">
        <v>1</v>
      </c>
      <c r="G29" s="113"/>
      <c r="H29" s="85">
        <f t="shared" si="0"/>
        <v>0</v>
      </c>
      <c r="I29" s="57" t="s">
        <v>24</v>
      </c>
      <c r="J29" s="58" t="s">
        <v>24</v>
      </c>
    </row>
    <row r="30" spans="2:12" ht="15.75" thickBot="1" x14ac:dyDescent="0.3">
      <c r="B30" s="28">
        <v>7</v>
      </c>
      <c r="C30" s="59" t="s">
        <v>9</v>
      </c>
      <c r="D30" s="39" t="s">
        <v>12</v>
      </c>
      <c r="E30" s="30" t="s">
        <v>11</v>
      </c>
      <c r="F30" s="131">
        <v>1</v>
      </c>
      <c r="G30" s="114"/>
      <c r="H30" s="86">
        <f t="shared" si="0"/>
        <v>0</v>
      </c>
      <c r="I30" s="60" t="s">
        <v>24</v>
      </c>
      <c r="J30" s="61" t="s">
        <v>24</v>
      </c>
    </row>
    <row r="31" spans="2:12" ht="15.75" thickBot="1" x14ac:dyDescent="0.3">
      <c r="B31" s="62"/>
      <c r="G31" s="40" t="s">
        <v>54</v>
      </c>
      <c r="H31" s="87">
        <f>SUM(H24:H30)</f>
        <v>0</v>
      </c>
    </row>
    <row r="32" spans="2:12" ht="15.75" thickBot="1" x14ac:dyDescent="0.3">
      <c r="B32" s="62"/>
      <c r="I32" s="125"/>
      <c r="J32" s="126"/>
    </row>
    <row r="33" spans="2:7" ht="15.75" thickBot="1" x14ac:dyDescent="0.3">
      <c r="B33" s="144" t="s">
        <v>26</v>
      </c>
      <c r="C33" s="145"/>
      <c r="D33" s="145"/>
      <c r="E33" s="145"/>
      <c r="F33" s="145"/>
      <c r="G33" s="146"/>
    </row>
    <row r="34" spans="2:7" ht="54" thickBot="1" x14ac:dyDescent="0.3">
      <c r="B34" s="6" t="s">
        <v>1</v>
      </c>
      <c r="C34" s="6" t="s">
        <v>27</v>
      </c>
      <c r="D34" s="43" t="s">
        <v>47</v>
      </c>
      <c r="E34" s="41" t="s">
        <v>34</v>
      </c>
      <c r="F34" s="10" t="s">
        <v>35</v>
      </c>
      <c r="G34" s="6" t="s">
        <v>53</v>
      </c>
    </row>
    <row r="35" spans="2:7" ht="25.5" x14ac:dyDescent="0.25">
      <c r="B35" s="22">
        <v>8</v>
      </c>
      <c r="C35" s="63" t="s">
        <v>28</v>
      </c>
      <c r="D35" s="132">
        <v>650</v>
      </c>
      <c r="E35" s="101"/>
      <c r="F35" s="102"/>
      <c r="G35" s="2">
        <f>(D35*E35)+(D35*F35)</f>
        <v>0</v>
      </c>
    </row>
    <row r="36" spans="2:7" x14ac:dyDescent="0.25">
      <c r="B36" s="64">
        <v>9</v>
      </c>
      <c r="C36" s="65" t="s">
        <v>29</v>
      </c>
      <c r="D36" s="133">
        <v>50</v>
      </c>
      <c r="E36" s="103"/>
      <c r="F36" s="104"/>
      <c r="G36" s="3">
        <f>(D36*E36)+(D36*F36)</f>
        <v>0</v>
      </c>
    </row>
    <row r="37" spans="2:7" ht="25.5" x14ac:dyDescent="0.25">
      <c r="B37" s="15">
        <v>10</v>
      </c>
      <c r="C37" s="66" t="s">
        <v>30</v>
      </c>
      <c r="D37" s="133">
        <v>50</v>
      </c>
      <c r="E37" s="105"/>
      <c r="F37" s="106"/>
      <c r="G37" s="3">
        <f>(D37*E37)+(D37*F37)</f>
        <v>0</v>
      </c>
    </row>
    <row r="38" spans="2:7" ht="15.75" thickBot="1" x14ac:dyDescent="0.3">
      <c r="B38" s="28">
        <v>11</v>
      </c>
      <c r="C38" s="67" t="s">
        <v>31</v>
      </c>
      <c r="D38" s="134">
        <v>50</v>
      </c>
      <c r="E38" s="107"/>
      <c r="F38" s="108"/>
      <c r="G38" s="4">
        <f>(D38*E38)+(D38*F38)</f>
        <v>0</v>
      </c>
    </row>
    <row r="39" spans="2:7" ht="30.75" thickBot="1" x14ac:dyDescent="0.3">
      <c r="B39" s="70"/>
      <c r="F39" s="88" t="s">
        <v>54</v>
      </c>
      <c r="G39" s="69">
        <f>SUM(G35:G38)</f>
        <v>0</v>
      </c>
    </row>
    <row r="40" spans="2:7" ht="15.75" thickBot="1" x14ac:dyDescent="0.3"/>
    <row r="41" spans="2:7" ht="18.75" thickBot="1" x14ac:dyDescent="0.3">
      <c r="B41" s="135" t="s">
        <v>50</v>
      </c>
      <c r="C41" s="136"/>
      <c r="D41" s="136"/>
      <c r="E41" s="136"/>
      <c r="F41" s="137"/>
    </row>
    <row r="42" spans="2:7" ht="15.75" thickBot="1" x14ac:dyDescent="0.3">
      <c r="B42" s="1"/>
      <c r="C42" s="68"/>
      <c r="D42" s="98" t="s">
        <v>38</v>
      </c>
      <c r="E42" s="99" t="s">
        <v>19</v>
      </c>
      <c r="F42" s="100" t="s">
        <v>39</v>
      </c>
    </row>
    <row r="43" spans="2:7" x14ac:dyDescent="0.25">
      <c r="B43" s="151" t="s">
        <v>53</v>
      </c>
      <c r="C43" s="152"/>
      <c r="D43" s="92">
        <f>J19</f>
        <v>0</v>
      </c>
      <c r="E43" s="93">
        <f>H31+G39</f>
        <v>0</v>
      </c>
      <c r="F43" s="94">
        <f>SUM(D43:E43)</f>
        <v>0</v>
      </c>
    </row>
    <row r="44" spans="2:7" ht="15.75" thickBot="1" x14ac:dyDescent="0.3">
      <c r="B44" s="153" t="s">
        <v>61</v>
      </c>
      <c r="C44" s="148"/>
      <c r="D44" s="95">
        <f>D43*3</f>
        <v>0</v>
      </c>
      <c r="E44" s="96">
        <f>E43*3</f>
        <v>0</v>
      </c>
      <c r="F44" s="97">
        <f>SUM(D44:E44)</f>
        <v>0</v>
      </c>
    </row>
    <row r="45" spans="2:7" ht="30.95" customHeight="1" thickBot="1" x14ac:dyDescent="0.3">
      <c r="B45" s="147" t="s">
        <v>62</v>
      </c>
      <c r="C45" s="148"/>
      <c r="D45" s="95">
        <f>D43</f>
        <v>0</v>
      </c>
      <c r="E45" s="96">
        <f>E43</f>
        <v>0</v>
      </c>
      <c r="F45" s="97">
        <f>SUM(D45:E45)</f>
        <v>0</v>
      </c>
    </row>
    <row r="46" spans="2:7" ht="20.25" thickTop="1" thickBot="1" x14ac:dyDescent="0.35">
      <c r="D46" s="149" t="s">
        <v>55</v>
      </c>
      <c r="E46" s="150"/>
      <c r="F46" s="122">
        <f>SUM(F44:F45)</f>
        <v>0</v>
      </c>
    </row>
    <row r="48" spans="2:7" ht="17.25" x14ac:dyDescent="0.25">
      <c r="B48" s="90">
        <v>1</v>
      </c>
      <c r="C48" s="91" t="s">
        <v>56</v>
      </c>
    </row>
    <row r="49" spans="2:3" ht="17.25" x14ac:dyDescent="0.25">
      <c r="B49" s="90">
        <v>2</v>
      </c>
      <c r="C49" s="91" t="s">
        <v>57</v>
      </c>
    </row>
    <row r="50" spans="2:3" ht="17.25" x14ac:dyDescent="0.25">
      <c r="B50" s="90">
        <v>3</v>
      </c>
      <c r="C50" s="91" t="s">
        <v>52</v>
      </c>
    </row>
    <row r="51" spans="2:3" ht="17.25" x14ac:dyDescent="0.25">
      <c r="B51" s="90">
        <v>4</v>
      </c>
      <c r="C51" s="91" t="s">
        <v>58</v>
      </c>
    </row>
    <row r="52" spans="2:3" ht="17.25" x14ac:dyDescent="0.25">
      <c r="B52" s="90">
        <v>5</v>
      </c>
      <c r="C52" s="91" t="s">
        <v>59</v>
      </c>
    </row>
    <row r="53" spans="2:3" ht="17.25" x14ac:dyDescent="0.25">
      <c r="B53" s="90">
        <v>6</v>
      </c>
      <c r="C53" s="91" t="s">
        <v>51</v>
      </c>
    </row>
    <row r="59" spans="2:3" ht="15" customHeight="1" x14ac:dyDescent="0.25"/>
  </sheetData>
  <mergeCells count="12">
    <mergeCell ref="B45:C45"/>
    <mergeCell ref="D46:E46"/>
    <mergeCell ref="B15:L15"/>
    <mergeCell ref="B9:L9"/>
    <mergeCell ref="B43:C43"/>
    <mergeCell ref="B44:C44"/>
    <mergeCell ref="B7:E7"/>
    <mergeCell ref="B20:E20"/>
    <mergeCell ref="B2:L3"/>
    <mergeCell ref="B41:F41"/>
    <mergeCell ref="B33:G33"/>
    <mergeCell ref="B22:J22"/>
  </mergeCells>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Part A &amp; B - Taux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Pierre-Alexandre Seingier</dc:creator>
  <cp:lastModifiedBy>Pierre-Alexandre Seingier</cp:lastModifiedBy>
  <cp:lastPrinted>2024-01-25T18:21:02Z</cp:lastPrinted>
  <dcterms:created xsi:type="dcterms:W3CDTF">2024-01-19T16:33:59Z</dcterms:created>
  <dcterms:modified xsi:type="dcterms:W3CDTF">2024-02-28T15:19:11Z</dcterms:modified>
</cp:coreProperties>
</file>